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K126" i="1" l="1"/>
  <c r="K125" i="1"/>
  <c r="L123" i="1"/>
  <c r="M123" i="1"/>
  <c r="N123" i="1"/>
  <c r="K123" i="1"/>
  <c r="K124" i="1"/>
  <c r="K113" i="1"/>
  <c r="K105" i="1"/>
  <c r="K84" i="1"/>
  <c r="M84" i="1"/>
  <c r="K22" i="1"/>
  <c r="M20" i="1"/>
  <c r="K108" i="1" l="1"/>
  <c r="K107" i="1"/>
  <c r="K103" i="1"/>
  <c r="K101" i="1"/>
  <c r="K104" i="1" s="1"/>
  <c r="K109" i="1" l="1"/>
  <c r="M104" i="1"/>
  <c r="K116" i="1"/>
  <c r="K115" i="1"/>
  <c r="M120" i="1"/>
  <c r="K119" i="1"/>
  <c r="K120" i="1" s="1"/>
  <c r="M95" i="1" l="1"/>
  <c r="K32" i="1"/>
  <c r="N20" i="1"/>
  <c r="K23" i="1"/>
  <c r="K18" i="1"/>
  <c r="K14" i="1"/>
  <c r="L134" i="1" l="1"/>
  <c r="M134" i="1"/>
  <c r="K135" i="1"/>
  <c r="K132" i="1"/>
  <c r="K98" i="1"/>
  <c r="K97" i="1"/>
  <c r="K96" i="1"/>
  <c r="K73" i="1"/>
  <c r="K72" i="1" s="1"/>
  <c r="M72" i="1" s="1"/>
  <c r="K75" i="1"/>
  <c r="K76" i="1"/>
  <c r="K71" i="1"/>
  <c r="K21" i="1"/>
  <c r="K70" i="1" l="1"/>
  <c r="K15" i="1"/>
  <c r="K16" i="1"/>
  <c r="L70" i="1" l="1"/>
  <c r="K37" i="1"/>
  <c r="K36" i="1"/>
  <c r="K35" i="1"/>
  <c r="K31" i="1"/>
  <c r="K30" i="1"/>
  <c r="K29" i="1"/>
  <c r="K28" i="1"/>
  <c r="K26" i="1"/>
  <c r="K25" i="1"/>
  <c r="M139" i="1"/>
  <c r="L139" i="1"/>
  <c r="L138" i="1" s="1"/>
  <c r="K139" i="1"/>
  <c r="K138" i="1" s="1"/>
  <c r="K20" i="1" l="1"/>
  <c r="K136" i="1"/>
  <c r="K134" i="1" s="1"/>
  <c r="M34" i="1" l="1"/>
  <c r="L34" i="1"/>
  <c r="K34" i="1"/>
  <c r="K117" i="1" l="1"/>
  <c r="K95" i="1"/>
  <c r="K80" i="1"/>
  <c r="K78" i="1" s="1"/>
  <c r="N120" i="1" l="1"/>
  <c r="L120" i="1"/>
  <c r="N115" i="1"/>
  <c r="L115" i="1"/>
  <c r="N109" i="1"/>
  <c r="L109" i="1"/>
  <c r="N104" i="1"/>
  <c r="L104" i="1"/>
  <c r="M109" i="1" l="1"/>
  <c r="K130" i="1"/>
  <c r="K129" i="1" l="1"/>
  <c r="M130" i="1"/>
  <c r="K128" i="1" l="1"/>
  <c r="M129" i="1"/>
  <c r="M128" i="1" s="1"/>
  <c r="K112" i="1"/>
  <c r="K100" i="1" s="1"/>
  <c r="K27" i="1" l="1"/>
  <c r="M82" i="1" l="1"/>
  <c r="M83" i="1"/>
  <c r="M85" i="1"/>
  <c r="M86" i="1"/>
  <c r="M87" i="1"/>
  <c r="M88" i="1"/>
  <c r="M89" i="1"/>
  <c r="M90" i="1"/>
  <c r="M91" i="1"/>
  <c r="M81" i="1"/>
  <c r="M115" i="1" l="1"/>
  <c r="N13" i="1" l="1"/>
  <c r="L24" i="1"/>
  <c r="L20" i="1" s="1"/>
  <c r="M131" i="1" l="1"/>
  <c r="L129" i="1"/>
  <c r="L128" i="1" s="1"/>
  <c r="N129" i="1"/>
  <c r="N128" i="1" s="1"/>
  <c r="L95" i="1" l="1"/>
  <c r="N95" i="1"/>
  <c r="N70" i="1"/>
  <c r="M111" i="1"/>
  <c r="M110" i="1"/>
  <c r="L117" i="1"/>
  <c r="N117" i="1"/>
  <c r="M117" i="1"/>
  <c r="M102" i="1"/>
  <c r="M106" i="1"/>
  <c r="M112" i="1" l="1"/>
  <c r="M100" i="1" s="1"/>
  <c r="L13" i="1" l="1"/>
  <c r="M80" i="1" l="1"/>
  <c r="M122" i="1" l="1"/>
  <c r="L93" i="1"/>
  <c r="L100" i="1" l="1"/>
  <c r="N100" i="1" l="1"/>
  <c r="L80" i="1"/>
  <c r="L40" i="1"/>
  <c r="L39" i="1" s="1"/>
  <c r="N80" i="1"/>
  <c r="N93" i="1" l="1"/>
  <c r="N66" i="1" s="1"/>
  <c r="N62" i="1" s="1"/>
  <c r="N61" i="1" s="1"/>
  <c r="N60" i="1" s="1"/>
  <c r="N59" i="1" s="1"/>
  <c r="N34" i="1"/>
  <c r="N58" i="1" l="1"/>
  <c r="N57" i="1" s="1"/>
  <c r="N56" i="1" s="1"/>
  <c r="N55" i="1" s="1"/>
  <c r="N53" i="1" s="1"/>
  <c r="N52" i="1" s="1"/>
  <c r="N51" i="1" s="1"/>
  <c r="N50" i="1" s="1"/>
  <c r="N49" i="1" s="1"/>
  <c r="N48" i="1" s="1"/>
  <c r="N47" i="1" s="1"/>
  <c r="N46" i="1" s="1"/>
  <c r="N45" i="1" s="1"/>
  <c r="N44" i="1" s="1"/>
  <c r="N43" i="1" s="1"/>
  <c r="N42" i="1" s="1"/>
  <c r="N41" i="1" s="1"/>
  <c r="K41" i="1" s="1"/>
  <c r="K59" i="1"/>
  <c r="L122" i="1"/>
  <c r="L11" i="1" s="1"/>
  <c r="N122" i="1"/>
  <c r="N11" i="1" s="1"/>
  <c r="K122" i="1"/>
  <c r="M78" i="1"/>
  <c r="N40" i="1" l="1"/>
  <c r="M13" i="1"/>
  <c r="K13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60" i="1"/>
  <c r="K61" i="1"/>
  <c r="K62" i="1"/>
  <c r="K63" i="1"/>
  <c r="K64" i="1"/>
  <c r="K65" i="1"/>
  <c r="K66" i="1"/>
  <c r="K67" i="1"/>
  <c r="K68" i="1"/>
  <c r="M40" i="1"/>
  <c r="M39" i="1" s="1"/>
  <c r="K40" i="1" l="1"/>
  <c r="K39" i="1" s="1"/>
  <c r="M70" i="1"/>
  <c r="M93" i="1"/>
  <c r="K94" i="1"/>
  <c r="K93" i="1" s="1"/>
  <c r="K11" i="1" l="1"/>
  <c r="M11" i="1"/>
</calcChain>
</file>

<file path=xl/sharedStrings.xml><?xml version="1.0" encoding="utf-8"?>
<sst xmlns="http://schemas.openxmlformats.org/spreadsheetml/2006/main" count="538" uniqueCount="306">
  <si>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1</t>
  </si>
  <si>
    <t>к приказу Управления образования</t>
  </si>
  <si>
    <t xml:space="preserve"> Администрации  МО г. Бодайбо и района</t>
  </si>
  <si>
    <t>ПО РЕАЛИЗАЦИИ МУНИЦИПАЛЬНОЙ ПРОГРАММЫ «РАЗВИТИЕ СИСТЕМЫ ОБРАЗОВАНИЯ БОДАЙБИНСКОГО РАЙОНА»</t>
  </si>
  <si>
    <t>№№</t>
  </si>
  <si>
    <t>Срок</t>
  </si>
  <si>
    <t>Наименование показателя, объёма мероприятия</t>
  </si>
  <si>
    <t>С (месяц/год)</t>
  </si>
  <si>
    <t>Всего</t>
  </si>
  <si>
    <t>За счёт бюджета МО г. Бодайбо и района (МБ</t>
  </si>
  <si>
    <t>За счёт внебюджетных средств)</t>
  </si>
  <si>
    <t>ВСЕГО</t>
  </si>
  <si>
    <t>Обеспечение деятельности (оказание услуг) муниципальных учреждений (организаций)</t>
  </si>
  <si>
    <t>Образовательные организации</t>
  </si>
  <si>
    <t>2.</t>
  </si>
  <si>
    <t xml:space="preserve">ВСЕГО </t>
  </si>
  <si>
    <t>Обеспечение отдыха, оздоровления и занятости детей</t>
  </si>
  <si>
    <t>Обеспечение отдыха и оздоровления детей в детском оздоровительном лагере «Звёздочка»</t>
  </si>
  <si>
    <t xml:space="preserve">  МКУ ДО «СЮН»</t>
  </si>
  <si>
    <t>МКУ ДО «СЮН»</t>
  </si>
  <si>
    <t>Приобретение товаров (услуг) на средства, заложенные в стоимость путёвки  ДОЛ «Звездочка»</t>
  </si>
  <si>
    <t>Обучение работников сферы образования через организацию семинаров, вебинаров, конференций, стажировочных площадок, в том числе с привлечением преподавателей учебных заведений</t>
  </si>
  <si>
    <t>1.1</t>
  </si>
  <si>
    <t>2.2</t>
  </si>
  <si>
    <t>2.3</t>
  </si>
  <si>
    <t>2.1</t>
  </si>
  <si>
    <t>1.2</t>
  </si>
  <si>
    <t>1.3</t>
  </si>
  <si>
    <t>1.4</t>
  </si>
  <si>
    <t>3</t>
  </si>
  <si>
    <t>3.1</t>
  </si>
  <si>
    <r>
      <t xml:space="preserve">                                                               </t>
    </r>
    <r>
      <rPr>
        <b/>
        <i/>
        <sz val="12"/>
        <color theme="1"/>
        <rFont val="Times New Roman"/>
        <family val="1"/>
        <charset val="204"/>
      </rPr>
      <t>ПЛАН МЕРОПРИЯТИЙ</t>
    </r>
  </si>
  <si>
    <t>4.1</t>
  </si>
  <si>
    <t>Организация ПМПК</t>
  </si>
  <si>
    <t>Оплата услуг специалистов</t>
  </si>
  <si>
    <t>За счёт средств областного бюджета</t>
  </si>
  <si>
    <t>4.2</t>
  </si>
  <si>
    <t>Обеспечение комплекса мер, направленных на выявление, развитие, поддержку, стимулирование талантливых и мотивированных детей</t>
  </si>
  <si>
    <t>Конкурс детского прикладного творчества "Новогодие"</t>
  </si>
  <si>
    <t>Участие в научно - практических конференциях г. Иркутск</t>
  </si>
  <si>
    <t>5.1</t>
  </si>
  <si>
    <t>5.2</t>
  </si>
  <si>
    <t>5.2.1</t>
  </si>
  <si>
    <t>5.3</t>
  </si>
  <si>
    <t>Совершенствование механизмов мотивации педагогов к повышению качества работы и непрерывному профессиональному развитию</t>
  </si>
  <si>
    <t>6.1</t>
  </si>
  <si>
    <t>МКУ "Ресурсный центр"</t>
  </si>
  <si>
    <t>6.2</t>
  </si>
  <si>
    <t>Создание условий для эффективной мотивации педагогического труда</t>
  </si>
  <si>
    <t>6.2.1</t>
  </si>
  <si>
    <t>6.2.2</t>
  </si>
  <si>
    <t>6.2.3</t>
  </si>
  <si>
    <t>Участие в конкурсах регионального уровня в рамках форума и другие</t>
  </si>
  <si>
    <t>6.2.4</t>
  </si>
  <si>
    <t>6.2.5</t>
  </si>
  <si>
    <t>6.2.6</t>
  </si>
  <si>
    <t>Проверка олимпиадных работ, проведение экспертизы образовательных программ, экспертиза исследовательских работ, руководство РМО и ТПГ, проверка тотального диктанта</t>
  </si>
  <si>
    <t xml:space="preserve">7. </t>
  </si>
  <si>
    <t>7.1</t>
  </si>
  <si>
    <t>Осуществление функций органами местного самоуправления в сфере образования</t>
  </si>
  <si>
    <t>Управление образования</t>
  </si>
  <si>
    <t>7.2</t>
  </si>
  <si>
    <t>МКУ "Ресурсный центр", МКУ "ЦБ ОУ", МУ "РЭС ОУ"</t>
  </si>
  <si>
    <t>8.</t>
  </si>
  <si>
    <t>Создание безопасных условий пребывания учащихся, воспитанников и работников в образовательных организациях</t>
  </si>
  <si>
    <t>8.1.1</t>
  </si>
  <si>
    <t>Итого по дошкольным организациям</t>
  </si>
  <si>
    <t>Итого по общеобразовательным организациям</t>
  </si>
  <si>
    <t>9</t>
  </si>
  <si>
    <t>Обеспечение деятельности (оказание услуг)  муниципальных учреждений (организаций)</t>
  </si>
  <si>
    <t>Обеспечение среднесуточного набора продуктов питания детей, страдающих туберкулёзной интоксикацией и (или) находящихся под диспансерным наблюдением у фтизиатра, посещающих группы оздоровительной направленности в муниципальных дошкольных образовательных организациях расположенных на территории Бодайбинского района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</si>
  <si>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</si>
  <si>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Наименование мероприятий</t>
  </si>
  <si>
    <t>Обеспечение бесплатным питанием детей дошкольного и школьного возраста, посещающих муниципальные образовательные организации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</si>
  <si>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</si>
  <si>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Приложение 1</t>
  </si>
  <si>
    <t>2.4</t>
  </si>
  <si>
    <t>Организация предоставления доступного современного  качественного дошкольного образования в дошкольных образовательных организациях</t>
  </si>
  <si>
    <t>Обеспечение бесплатным двухразовым питанием обучающихся с ограниченными возможностями здоровья в муниципальных общеобразовательных организациях, расположенных на территории Бодайбинского района</t>
  </si>
  <si>
    <t>Организация в системе дополнительного образованич равных возможностей для современного качественного образования, позитивной социализации</t>
  </si>
  <si>
    <t>Формирование эффективной системы выявления, поддержки и развития способностей и талантов обучающихся, направленной на самоопределение и профессиональную ориентацию</t>
  </si>
  <si>
    <t>Совершенствование организационного, методического, экономического механизмов функционирования системы образования района</t>
  </si>
  <si>
    <t>МУ "РЭС"</t>
  </si>
  <si>
    <t>МКУ "ЦБ ОУ"</t>
  </si>
  <si>
    <t>Переподготовка и повышение квалификации работников сферы образования</t>
  </si>
  <si>
    <t>Создание условий для организации психолого- педагогической, методической и консультативной помощи родителям (законным представителям) детей с ограниченными возможностями здоровья и детей - инвалидов, а также гражданам, желающим принять или принявшим на воспитание в свои семьи детей, оставшихся без попечения родителей</t>
  </si>
  <si>
    <t>10</t>
  </si>
  <si>
    <t>10.1</t>
  </si>
  <si>
    <t>Проведение мер по выявлению и сопровождению детей с ограниченными возможностями здоровья</t>
  </si>
  <si>
    <t>Доступность дошкольного образования для детей в возрасте от 2 месяцев до 7 лет,%</t>
  </si>
  <si>
    <t>Охват детей в возрасте от 2 месяцев до 3 лет, получающих дошкольное образование в муниципальных организациях, осуществляющих образовательную деятельность по образовательным программам дошкольного образования, присмотр и уход за детьми, в общей численности детей в возрасте от 2 до 3 лет, %.</t>
  </si>
  <si>
    <t>Охват детей в возрасте от 3  до 7 лет, получающих дошкольное образование в муниципальных организациях, осуществляющих образовательную деятельность по образовательным программам дошкольного образования, присмотр иуход за детьми, в общей численности детей в возрасте от 3 до 7 лет, %</t>
  </si>
  <si>
    <r>
      <t>1. О</t>
    </r>
    <r>
      <rPr>
        <sz val="11"/>
        <color rgb="FF000000"/>
        <rFont val="Times New Roman"/>
        <family val="1"/>
        <charset val="204"/>
      </rPr>
      <t>хват детей в возрасте 5 - 18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5 - 18 лет), %</t>
    </r>
  </si>
  <si>
    <t>Охват детей от 5 до 18 лет деятельностью мобильных технопарков "Кванториум" и дополнительными общеобразовательными программами естесственнонаучной и технической направленностей от общей численности детей от 5 до 18 лет, %</t>
  </si>
  <si>
    <t>1. Доля педагогических работников с первой и высшей квалификационной категорией в общей численности аттестованных педагогических работников, %</t>
  </si>
  <si>
    <t>Доля педагогических  работников, участвующих в очных конкурсах муниципального и регионального уровнях, направленных на профессиональный рост педагога, от общей численности педагогических работников, %.</t>
  </si>
  <si>
    <t>Удовлетворённость населения качеством образования, %</t>
  </si>
  <si>
    <t>Доля образовательных организаций, в которых созданы безопасные условия от общего числа образовательных организаций, %.</t>
  </si>
  <si>
    <t>100</t>
  </si>
  <si>
    <t>Доля специалистов, педагогических и руководящих работников сферы образования, прошедших повышение квалификации или профессиональную переподготовку в общей численности педагогических и руководящих работников организаций сферы образования, %.</t>
  </si>
  <si>
    <t>4.3</t>
  </si>
  <si>
    <t>4.4</t>
  </si>
  <si>
    <t>Исследовательская конференция "Открытие"</t>
  </si>
  <si>
    <t>4.5</t>
  </si>
  <si>
    <t>Исследовательская конференция "Первый шаг"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</si>
  <si>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</si>
  <si>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</si>
  <si>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</si>
  <si>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</si>
  <si>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</si>
  <si>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</si>
  <si>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</si>
  <si>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</si>
  <si>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</si>
  <si>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4.16</t>
  </si>
  <si>
    <t>4.17</t>
  </si>
  <si>
    <t>4.18</t>
  </si>
  <si>
    <t>4.19</t>
  </si>
  <si>
    <t>4.20</t>
  </si>
  <si>
    <t>4.21</t>
  </si>
  <si>
    <t>Участие в детском парламенте в Иркутске</t>
  </si>
  <si>
    <t>4.22</t>
  </si>
  <si>
    <t>4.23</t>
  </si>
  <si>
    <t>МКУ "Ресурсный центр", общеобразовательные организации</t>
  </si>
  <si>
    <t>10.2</t>
  </si>
  <si>
    <t>Количество услуг психолого - педагогической, методической и консультативной помощи родителям (законным представителям детей, а также гражданам, желающим принять или принявшим на воспитание в свои семьи детей, оставшихся без попечения родителей, чел..</t>
  </si>
  <si>
    <t>МКДОУ № 32</t>
  </si>
  <si>
    <t>Итого по учреждениям дополнительного образования</t>
  </si>
  <si>
    <t>7.2.1</t>
  </si>
  <si>
    <t>7.2.2</t>
  </si>
  <si>
    <t>Создание условий для организации отдыха, оздоровления и занятости детей и подростков</t>
  </si>
  <si>
    <t>Мероприятия по организации отдыха детей в каникулярное время, связанных с оплатой стоимости набора продуктов питания в лагерях с дневным пребыванием детей, организованных органами местного самоуправления муниципального образования г. Бодайбо  и района</t>
  </si>
  <si>
    <t>Охват детей олимпиадами и конкурсами различного уровня (удельный вес численности обучающихся по программам общего образования, участвующих в олимпиадах и конкурсах различного уровня в общей численности обучающихся по программам общего образования)</t>
  </si>
  <si>
    <t>Число участников открытых онлайн- уроков, реализуемых с учётом опыта цикла открытых уроков "Проектория", "Уроки настоящего" или иных аналогичных по возможностям, функциям и результатам проектах, направленных на раннюю пофориентацию</t>
  </si>
  <si>
    <t>Ежемесячное денежное вознаграждение за классное руководство педагогическим работникам муниципальных общеобразовательныхорганизаций муниципального образования г. Бодайбо и района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</si>
  <si>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г. Бодайбо и района</t>
  </si>
  <si>
    <t>Осуществление областных государственных полномочий по обеспечению бесплатным двухразовым питание детей - инвалидов</t>
  </si>
  <si>
    <t>Обеспечение бесплатным питьевым молоком обучающихся 1-4 классов муниципальных общеобразовательных организаций муниципального образования г. Бодайбо и района</t>
  </si>
  <si>
    <t>Конкурсы научно - технического творчества в рамках муниципального фестиваля робототехники и легоконструирования</t>
  </si>
  <si>
    <t>Чествование лучших выпускников г. Бодайбо и района (участие в губернаторском бале, вручение премии мэра)</t>
  </si>
  <si>
    <t>День защиты детей, лагерь ЛТО</t>
  </si>
  <si>
    <t>Конкурсы творческих работ совместно с ОГИБДД  МОМВД России Бодайбинский район</t>
  </si>
  <si>
    <t>Участие в байкальском детском форуме г. Иркутск</t>
  </si>
  <si>
    <t>Участие в съездах Российского движения школьников (с вызовом в Иркутск)</t>
  </si>
  <si>
    <t>Слет молодых специалистов</t>
  </si>
  <si>
    <t>Организация предоставления доступного современного качественного общего образования</t>
  </si>
  <si>
    <t>2.5</t>
  </si>
  <si>
    <t>2.6</t>
  </si>
  <si>
    <t>2.7</t>
  </si>
  <si>
    <t>2.8</t>
  </si>
  <si>
    <t>Мама, папа, я - спортивная семья</t>
  </si>
  <si>
    <t>МКДОУ Д/С №1</t>
  </si>
  <si>
    <t>Военно - полевые сборы</t>
  </si>
  <si>
    <t>4.24</t>
  </si>
  <si>
    <r>
      <rPr>
        <b/>
        <sz val="12"/>
        <color theme="1"/>
        <rFont val="Times New Roman"/>
        <family val="1"/>
        <charset val="204"/>
      </rPr>
      <t>Ответственный исполнитель</t>
    </r>
    <r>
      <rPr>
        <sz val="12"/>
        <color theme="1"/>
        <rFont val="Times New Roman"/>
        <family val="1"/>
        <charset val="204"/>
      </rPr>
      <t xml:space="preserve">: Муниципальное казённое учреждение «Ресурсный центр г. Бодайбо и района», </t>
    </r>
    <r>
      <rPr>
        <b/>
        <sz val="12"/>
        <color theme="1"/>
        <rFont val="Times New Roman"/>
        <family val="1"/>
        <charset val="204"/>
      </rPr>
      <t xml:space="preserve">             участники</t>
    </r>
    <r>
      <rPr>
        <sz val="12"/>
        <color theme="1"/>
        <rFont val="Times New Roman"/>
        <family val="1"/>
        <charset val="204"/>
      </rPr>
      <t>: образовательные организации</t>
    </r>
  </si>
  <si>
    <t xml:space="preserve"> Доля детей и подростков  охваченных различными формами организованного отдыха в каникулярное время от численности детей обучающихся в общеобразовательных организациях, %</t>
  </si>
  <si>
    <r>
      <rPr>
        <b/>
        <sz val="12"/>
        <color theme="1"/>
        <rFont val="Times New Roman"/>
        <family val="1"/>
        <charset val="204"/>
      </rPr>
      <t>ответственный исполнитель</t>
    </r>
    <r>
      <rPr>
        <sz val="11"/>
        <color theme="1"/>
        <rFont val="Times New Roman"/>
        <family val="1"/>
        <charset val="204"/>
      </rPr>
      <t>: МКУ "Ресурсный центр"</t>
    </r>
  </si>
  <si>
    <r>
      <rPr>
        <b/>
        <sz val="12"/>
        <color theme="1"/>
        <rFont val="Times New Roman"/>
        <family val="1"/>
        <charset val="204"/>
      </rPr>
      <t>ответственный исполнитель</t>
    </r>
    <r>
      <rPr>
        <sz val="11"/>
        <color theme="1"/>
        <rFont val="Times New Roman"/>
        <family val="1"/>
        <charset val="204"/>
      </rPr>
      <t xml:space="preserve">: МКУ "Ресурсный центр", </t>
    </r>
    <r>
      <rPr>
        <b/>
        <sz val="11"/>
        <color theme="1"/>
        <rFont val="Times New Roman"/>
        <family val="1"/>
        <charset val="204"/>
      </rPr>
      <t>участники:</t>
    </r>
  </si>
  <si>
    <t>МКУ "Ресурсный центр", образовательные организации</t>
  </si>
  <si>
    <t>Управление образования, МКУ "Ресурсный центр", образовательные организации</t>
  </si>
  <si>
    <t>7.2.4</t>
  </si>
  <si>
    <r>
      <rPr>
        <b/>
        <sz val="12"/>
        <color theme="1"/>
        <rFont val="Times New Roman"/>
        <family val="1"/>
        <charset val="204"/>
      </rPr>
      <t>Ответственный исполнитель:</t>
    </r>
    <r>
      <rPr>
        <sz val="11"/>
        <color theme="1"/>
        <rFont val="Times New Roman"/>
        <family val="1"/>
        <charset val="204"/>
      </rPr>
      <t xml:space="preserve"> Управление образования, </t>
    </r>
    <r>
      <rPr>
        <b/>
        <sz val="12"/>
        <color theme="1"/>
        <rFont val="Times New Roman"/>
        <family val="1"/>
        <charset val="204"/>
      </rPr>
      <t>участники:</t>
    </r>
  </si>
  <si>
    <t>МКУ "Ресурсный центр</t>
  </si>
  <si>
    <t>9.3</t>
  </si>
  <si>
    <t>4.25</t>
  </si>
  <si>
    <t>Всероссийская олимпиада школьников</t>
  </si>
  <si>
    <t>Конкурс творческих работ "Дети о лесе"</t>
  </si>
  <si>
    <t xml:space="preserve">Итого по прочим учреждениям </t>
  </si>
  <si>
    <t>Замена светильников</t>
  </si>
  <si>
    <t>8.3.1</t>
  </si>
  <si>
    <t>8.3.2</t>
  </si>
  <si>
    <t>Физическая охрана объектов в ДОЛ "Звёздочка"</t>
  </si>
  <si>
    <t>4.15.</t>
  </si>
  <si>
    <t>11</t>
  </si>
  <si>
    <t>11.1</t>
  </si>
  <si>
    <t>120</t>
  </si>
  <si>
    <t>Муниципальный сетевой проект "Поиск методических идей</t>
  </si>
  <si>
    <t>Общеобразовательные организации</t>
  </si>
  <si>
    <t>10.1.1</t>
  </si>
  <si>
    <t>Психолого - педагогической сопровождение детей с ограниченными возможностями здоровья</t>
  </si>
  <si>
    <t>Январь 2023</t>
  </si>
  <si>
    <t>Декабрь 2023</t>
  </si>
  <si>
    <t>6.2.7</t>
  </si>
  <si>
    <t>Доля обучающихся общеобразовательных организаций, которым предоставляется горячее питание от общей численности обучающихся в общеобразовательных организациях</t>
  </si>
  <si>
    <t>Муниципальные сетевые проекты "О сколько нам открытий чудных….."</t>
  </si>
  <si>
    <t>Спартакиада школьников, президенские состязания</t>
  </si>
  <si>
    <t>Муниципальный детский творческий фестиваль среди ДОУ "Новогодняя сказка"</t>
  </si>
  <si>
    <t>Ноябрь 2023</t>
  </si>
  <si>
    <t>Апрель 2023</t>
  </si>
  <si>
    <t>Март 2023</t>
  </si>
  <si>
    <t>Октябрь 2023</t>
  </si>
  <si>
    <t>Конкурс педагогических разработок для молодых педагогов и воспитателей</t>
  </si>
  <si>
    <t>6.2.8</t>
  </si>
  <si>
    <t>6.2.9</t>
  </si>
  <si>
    <t>6.2.10</t>
  </si>
  <si>
    <t>6.2.11</t>
  </si>
  <si>
    <t>Сентябрь 2023</t>
  </si>
  <si>
    <t>МКОУ "Мамаканская СОШ"</t>
  </si>
  <si>
    <t>8.2.3</t>
  </si>
  <si>
    <t>Монтаж систеемы видеонаблюдения, ул. Мира, 9</t>
  </si>
  <si>
    <t>МКУ ДО "Дом творчества", ул. Мира,9</t>
  </si>
  <si>
    <t xml:space="preserve">Измерение  сопротивления изоляции силовой и осветительной электросети </t>
  </si>
  <si>
    <t>Огнезащитная обработка деревянных конструкций чердачного помещеня здания пищеблока</t>
  </si>
  <si>
    <t>Реализация дополнительных общеразвивающих программ в области физической культуры и спорта</t>
  </si>
  <si>
    <t>МКУ ДО "ДООЦ"</t>
  </si>
  <si>
    <t>Охват детей в возрасте от 5 до 18 лет физкультурными и спортивными мероприятиями от общей численности детей от 5 до 18 лет, %</t>
  </si>
  <si>
    <t>0</t>
  </si>
  <si>
    <t>8.4.1</t>
  </si>
  <si>
    <t xml:space="preserve">Ответственный исполнитель: Управление образования МО г. Бодайбо и района </t>
  </si>
  <si>
    <t>участники</t>
  </si>
  <si>
    <t>3.2</t>
  </si>
  <si>
    <t>МКУ ДО "СЮН"</t>
  </si>
  <si>
    <t>по (месяц/ год)</t>
  </si>
  <si>
    <t xml:space="preserve"> ДОЛ "Звёздочка"</t>
  </si>
  <si>
    <t>НА ОЧЕРЕДНОЙ 2024 год</t>
  </si>
  <si>
    <t xml:space="preserve"> Объём ресурсного обеспечения (2024 год), тыс. рублей</t>
  </si>
  <si>
    <t>Декабрь 2024</t>
  </si>
  <si>
    <t xml:space="preserve"> Январь 2024</t>
  </si>
  <si>
    <t>Январь 2024</t>
  </si>
  <si>
    <t>Февраль 2024</t>
  </si>
  <si>
    <t>Март 2024</t>
  </si>
  <si>
    <t>Апрель 2024</t>
  </si>
  <si>
    <t>Исполнитель Л.К.Белова, тел. 5-12-93</t>
  </si>
  <si>
    <t>Ремонт АПС</t>
  </si>
  <si>
    <t>Ноябрь 2024</t>
  </si>
  <si>
    <t>8.1.2</t>
  </si>
  <si>
    <t>8.2.1</t>
  </si>
  <si>
    <t>МКОУ "СОШ №3 г.Бодайбо"</t>
  </si>
  <si>
    <t>Июль 2024</t>
  </si>
  <si>
    <t>ДОЛ "Звездочка"</t>
  </si>
  <si>
    <t>Август 2024</t>
  </si>
  <si>
    <t>Итого ДОЛ "Звездочка"</t>
  </si>
  <si>
    <t>8.5.1</t>
  </si>
  <si>
    <t>Монтаж системы охранной сигнализации</t>
  </si>
  <si>
    <t>МКУ "РЭС"</t>
  </si>
  <si>
    <t>Июль  2024</t>
  </si>
  <si>
    <t>Итого по  учреждениям физической культуры</t>
  </si>
  <si>
    <t>Сентябрь 2024</t>
  </si>
  <si>
    <t>Муниципальный слет Движение первых</t>
  </si>
  <si>
    <t>Май 2024</t>
  </si>
  <si>
    <t>Муниципальный слет для школьников</t>
  </si>
  <si>
    <t>Июнь 2024</t>
  </si>
  <si>
    <t>Туристический слет</t>
  </si>
  <si>
    <t>Кейс-чемпионат по ФГ</t>
  </si>
  <si>
    <t>Муниципальный литературно-музыкальный фестиваль</t>
  </si>
  <si>
    <t>Фестиваль патриотической песни</t>
  </si>
  <si>
    <t>Краеведческая конференция</t>
  </si>
  <si>
    <t xml:space="preserve">Январь 2024 </t>
  </si>
  <si>
    <t>Муниципальная олимпиада "Поехали"</t>
  </si>
  <si>
    <t>4.26</t>
  </si>
  <si>
    <t>Фестиваль творческих детей "Творческая смена - 2024"</t>
  </si>
  <si>
    <t>4.27</t>
  </si>
  <si>
    <t>4.28</t>
  </si>
  <si>
    <t xml:space="preserve">Научно - практическая конференция </t>
  </si>
  <si>
    <t>Дошкольные образовательные учреждения</t>
  </si>
  <si>
    <t>Муниципальный этап  "Воспитатель года 2024"</t>
  </si>
  <si>
    <t>Фестиваль ГТО</t>
  </si>
  <si>
    <t>Муниципальный этап "Учитель года 2024г."</t>
  </si>
  <si>
    <t>Августовская конференция</t>
  </si>
  <si>
    <t>Кейс-чемпионат по финансовой грамотности для педагогов</t>
  </si>
  <si>
    <t>Октябрь 2024</t>
  </si>
  <si>
    <t xml:space="preserve"> Ноябрь 2023</t>
  </si>
  <si>
    <t>71</t>
  </si>
  <si>
    <t>48,5</t>
  </si>
  <si>
    <t>15</t>
  </si>
  <si>
    <t>92</t>
  </si>
  <si>
    <t>98</t>
  </si>
  <si>
    <t>от_________________2024 №__________</t>
  </si>
  <si>
    <t>2.9</t>
  </si>
  <si>
    <t>Приобретение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</si>
  <si>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2.10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</si>
  <si>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муниципального образования г. Бодайбо и района</t>
  </si>
  <si>
    <t>2.11</t>
  </si>
  <si>
    <t>Реализация мероприятий перечня проектов народных инициатив</t>
  </si>
  <si>
    <t>Финансовая поддержка реализации инициативного проекта "Ближе к звездам"</t>
  </si>
  <si>
    <t>3.3</t>
  </si>
  <si>
    <t>Финансовая поддержка реализации инициативного проекта "Центр развития детей и детей с ОВЗ" на базе МКУ ДО "Дом творчества"</t>
  </si>
  <si>
    <t>5.2.2</t>
  </si>
  <si>
    <t>5.4</t>
  </si>
  <si>
    <t>Реализация мероприятий перечня народных инициатив</t>
  </si>
  <si>
    <t>11.2</t>
  </si>
  <si>
    <t>13</t>
  </si>
  <si>
    <t>Региональный проект "Патриотическое воспитание граждан Российской Федерации""</t>
  </si>
  <si>
    <t>13.1</t>
  </si>
  <si>
    <t>Проведение меропрятий по обеспечению деятельности советников директора по восптанию и взаимодействию с детскими общественными объединениями в муниципальных общеобразовательных организациях в Иркутской области</t>
  </si>
  <si>
    <t>Доля обучающихся, вовлечённых в деятельность Общероссийской общественно - государственной детско - юношеской организации "Российское движение школьников", %</t>
  </si>
  <si>
    <t xml:space="preserve">Участник:       МКОУ "Балахнинская СОШ",                       МКОУ "СОШ №1", МКОУ "СОШ №3 г. Бодайбо", МКОУ "ООШ №4", МКОУ "Мамаканская СОШ", МКОУ "Балахнинская СОШ"        </t>
  </si>
  <si>
    <t>Доля выпускников общеобразовательных организаций, получивших аттестат о среднем общем образовании от общей численности выпускников, %</t>
  </si>
  <si>
    <t>Конкурс "Ученик года-2024" (в том числе выплата премии мэра)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</si>
  <si>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</si>
  <si>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2.12</t>
  </si>
  <si>
    <t>8.5.2</t>
  </si>
  <si>
    <t>Замена светильников в здании ФОК</t>
  </si>
  <si>
    <t>Сентярь 2024</t>
  </si>
  <si>
    <t>Ремонт системы пожарной сигнализации 1 этаж</t>
  </si>
  <si>
    <t>8.1.3</t>
  </si>
  <si>
    <t>Дооборудование системы уличного видеонаблюдения</t>
  </si>
  <si>
    <t>8.2.2</t>
  </si>
  <si>
    <t>Ремонт системы пожарной сигнализации по адресу: п.Мамакан, ул.Ленина, 1</t>
  </si>
  <si>
    <t>Ремонт системы пожарной сигнализации по адресу: п.Мамакан, ул.Пушкина, 4а</t>
  </si>
  <si>
    <t>8.2.4</t>
  </si>
  <si>
    <t>Замена дымовых пожарных извещателей в здании школы по адресу: г.Бодайбо, ул. Урицкого, 51</t>
  </si>
  <si>
    <t>МКОУ "СОШ №1"</t>
  </si>
  <si>
    <t>МКДОУ д/с № 32</t>
  </si>
  <si>
    <t>9.1</t>
  </si>
  <si>
    <t>9.2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</si>
</sst>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1"/>
      <color theme="1"/>
      <name val="Cambria"/>
      <family val="1"/>
      <charset val="204"/>
    </font>
    <font>
      <b/>
      <i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9">
    <xf numFmtId="0" fontId="0" fillId="0" borderId="0" xfId="0"/>
    <xf numFmtId="0" fontId="1" fillId="0" borderId="0" xfId="0" applyFont="1" applyAlignment="1">
      <alignment horizontal="right" vertical="center"/>
    </xf>
    <xf numFmtId="0" fontId="10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/>
    <xf numFmtId="0" fontId="4" fillId="0" borderId="0" xfId="0" applyFont="1"/>
    <xf numFmtId="0" fontId="0" fillId="0" borderId="0" xfId="0" applyAlignment="1">
      <alignment horizontal="center"/>
    </xf>
    <xf numFmtId="165" fontId="0" fillId="0" borderId="0" xfId="0" applyNumberFormat="1"/>
    <xf numFmtId="165" fontId="5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vertical="justify"/>
    </xf>
    <xf numFmtId="49" fontId="4" fillId="0" borderId="1" xfId="0" applyNumberFormat="1" applyFont="1" applyFill="1" applyBorder="1"/>
    <xf numFmtId="164" fontId="6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left" vertical="justify"/>
    </xf>
    <xf numFmtId="49" fontId="4" fillId="0" borderId="1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left"/>
    </xf>
    <xf numFmtId="165" fontId="4" fillId="0" borderId="1" xfId="0" applyNumberFormat="1" applyFont="1" applyFill="1" applyBorder="1" applyAlignment="1">
      <alignment horizontal="left"/>
    </xf>
    <xf numFmtId="0" fontId="6" fillId="0" borderId="1" xfId="0" applyFont="1" applyBorder="1"/>
    <xf numFmtId="164" fontId="5" fillId="0" borderId="1" xfId="0" applyNumberFormat="1" applyFont="1" applyBorder="1" applyAlignment="1">
      <alignment horizontal="left"/>
    </xf>
    <xf numFmtId="49" fontId="4" fillId="0" borderId="1" xfId="0" applyNumberFormat="1" applyFont="1" applyBorder="1"/>
    <xf numFmtId="49" fontId="4" fillId="0" borderId="1" xfId="0" applyNumberFormat="1" applyFont="1" applyBorder="1" applyAlignment="1">
      <alignment vertical="justify"/>
    </xf>
    <xf numFmtId="165" fontId="6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49" fontId="4" fillId="0" borderId="1" xfId="0" applyNumberFormat="1" applyFont="1" applyBorder="1" applyAlignment="1"/>
    <xf numFmtId="49" fontId="4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 vertical="justify"/>
    </xf>
    <xf numFmtId="164" fontId="4" fillId="0" borderId="1" xfId="0" applyNumberFormat="1" applyFont="1" applyBorder="1" applyAlignment="1">
      <alignment horizontal="left"/>
    </xf>
    <xf numFmtId="49" fontId="6" fillId="0" borderId="1" xfId="0" applyNumberFormat="1" applyFont="1" applyBorder="1"/>
    <xf numFmtId="2" fontId="5" fillId="0" borderId="1" xfId="0" applyNumberFormat="1" applyFont="1" applyBorder="1" applyAlignment="1">
      <alignment horizontal="left" vertical="justify"/>
    </xf>
    <xf numFmtId="49" fontId="1" fillId="0" borderId="1" xfId="0" applyNumberFormat="1" applyFont="1" applyBorder="1" applyAlignment="1">
      <alignment vertical="justify"/>
    </xf>
    <xf numFmtId="49" fontId="1" fillId="0" borderId="1" xfId="0" applyNumberFormat="1" applyFont="1" applyBorder="1"/>
    <xf numFmtId="49" fontId="1" fillId="0" borderId="1" xfId="0" applyNumberFormat="1" applyFont="1" applyBorder="1" applyAlignment="1">
      <alignment wrapText="1"/>
    </xf>
    <xf numFmtId="164" fontId="13" fillId="0" borderId="1" xfId="0" applyNumberFormat="1" applyFont="1" applyBorder="1" applyAlignment="1">
      <alignment horizontal="left"/>
    </xf>
    <xf numFmtId="49" fontId="1" fillId="0" borderId="1" xfId="0" applyNumberFormat="1" applyFont="1" applyFill="1" applyBorder="1" applyAlignment="1">
      <alignment horizontal="left" vertical="justify"/>
    </xf>
    <xf numFmtId="49" fontId="1" fillId="0" borderId="1" xfId="0" applyNumberFormat="1" applyFont="1" applyBorder="1" applyAlignment="1"/>
    <xf numFmtId="164" fontId="13" fillId="0" borderId="1" xfId="0" applyNumberFormat="1" applyFont="1" applyFill="1" applyBorder="1" applyAlignment="1">
      <alignment horizontal="left"/>
    </xf>
    <xf numFmtId="164" fontId="1" fillId="0" borderId="1" xfId="0" applyNumberFormat="1" applyFont="1" applyFill="1" applyBorder="1" applyAlignment="1">
      <alignment horizontal="left"/>
    </xf>
    <xf numFmtId="49" fontId="4" fillId="0" borderId="1" xfId="0" applyNumberFormat="1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justify" vertical="center" wrapText="1"/>
    </xf>
    <xf numFmtId="165" fontId="6" fillId="0" borderId="1" xfId="0" applyNumberFormat="1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justify"/>
    </xf>
    <xf numFmtId="49" fontId="9" fillId="0" borderId="1" xfId="0" applyNumberFormat="1" applyFont="1" applyBorder="1" applyAlignment="1">
      <alignment horizontal="left" vertical="justify"/>
    </xf>
    <xf numFmtId="49" fontId="3" fillId="0" borderId="1" xfId="0" applyNumberFormat="1" applyFont="1" applyBorder="1" applyAlignment="1">
      <alignment horizontal="center"/>
    </xf>
    <xf numFmtId="49" fontId="13" fillId="0" borderId="1" xfId="0" applyNumberFormat="1" applyFont="1" applyBorder="1" applyAlignment="1">
      <alignment horizontal="center"/>
    </xf>
    <xf numFmtId="165" fontId="3" fillId="2" borderId="1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vertical="center" wrapText="1"/>
    </xf>
    <xf numFmtId="165" fontId="5" fillId="0" borderId="1" xfId="0" applyNumberFormat="1" applyFont="1" applyBorder="1" applyAlignment="1">
      <alignment horizontal="left"/>
    </xf>
    <xf numFmtId="49" fontId="9" fillId="0" borderId="10" xfId="0" applyNumberFormat="1" applyFont="1" applyBorder="1" applyAlignment="1">
      <alignment horizontal="left" vertical="justify"/>
    </xf>
    <xf numFmtId="49" fontId="4" fillId="0" borderId="11" xfId="0" applyNumberFormat="1" applyFont="1" applyBorder="1"/>
    <xf numFmtId="49" fontId="4" fillId="0" borderId="11" xfId="0" applyNumberFormat="1" applyFont="1" applyBorder="1" applyAlignment="1">
      <alignment horizontal="left" vertical="justify"/>
    </xf>
    <xf numFmtId="49" fontId="1" fillId="0" borderId="11" xfId="0" applyNumberFormat="1" applyFont="1" applyFill="1" applyBorder="1" applyAlignment="1">
      <alignment vertical="justify"/>
    </xf>
    <xf numFmtId="0" fontId="4" fillId="0" borderId="9" xfId="0" applyFont="1" applyBorder="1"/>
    <xf numFmtId="0" fontId="4" fillId="0" borderId="9" xfId="0" applyFont="1" applyBorder="1" applyAlignment="1">
      <alignment vertical="justify"/>
    </xf>
    <xf numFmtId="4" fontId="5" fillId="0" borderId="10" xfId="0" applyNumberFormat="1" applyFont="1" applyBorder="1" applyAlignment="1">
      <alignment horizontal="left" vertical="justify"/>
    </xf>
    <xf numFmtId="4" fontId="6" fillId="0" borderId="11" xfId="0" applyNumberFormat="1" applyFont="1" applyBorder="1" applyAlignment="1">
      <alignment horizontal="left"/>
    </xf>
    <xf numFmtId="4" fontId="4" fillId="0" borderId="9" xfId="0" applyNumberFormat="1" applyFont="1" applyBorder="1"/>
    <xf numFmtId="4" fontId="4" fillId="0" borderId="9" xfId="0" applyNumberFormat="1" applyFont="1" applyBorder="1" applyAlignment="1">
      <alignment horizontal="left" vertical="center"/>
    </xf>
    <xf numFmtId="49" fontId="4" fillId="0" borderId="18" xfId="0" applyNumberFormat="1" applyFont="1" applyBorder="1"/>
    <xf numFmtId="49" fontId="4" fillId="0" borderId="22" xfId="0" applyNumberFormat="1" applyFont="1" applyBorder="1"/>
    <xf numFmtId="49" fontId="4" fillId="0" borderId="25" xfId="0" applyNumberFormat="1" applyFont="1" applyBorder="1"/>
    <xf numFmtId="164" fontId="7" fillId="0" borderId="26" xfId="0" applyNumberFormat="1" applyFont="1" applyBorder="1" applyAlignment="1">
      <alignment horizontal="left" vertical="center" wrapText="1"/>
    </xf>
    <xf numFmtId="49" fontId="4" fillId="0" borderId="27" xfId="0" applyNumberFormat="1" applyFont="1" applyBorder="1"/>
    <xf numFmtId="0" fontId="4" fillId="0" borderId="28" xfId="0" applyFont="1" applyFill="1" applyBorder="1" applyAlignment="1">
      <alignment vertical="center" wrapText="1"/>
    </xf>
    <xf numFmtId="0" fontId="4" fillId="0" borderId="28" xfId="0" applyFont="1" applyBorder="1" applyAlignment="1">
      <alignment horizontal="justify" vertical="center" wrapText="1"/>
    </xf>
    <xf numFmtId="49" fontId="4" fillId="0" borderId="28" xfId="0" applyNumberFormat="1" applyFont="1" applyBorder="1" applyAlignment="1">
      <alignment horizontal="left" vertical="center" wrapText="1"/>
    </xf>
    <xf numFmtId="165" fontId="7" fillId="0" borderId="28" xfId="0" applyNumberFormat="1" applyFont="1" applyBorder="1" applyAlignment="1">
      <alignment horizontal="left" vertical="center" wrapText="1"/>
    </xf>
    <xf numFmtId="164" fontId="7" fillId="0" borderId="28" xfId="0" applyNumberFormat="1" applyFont="1" applyBorder="1" applyAlignment="1">
      <alignment horizontal="left" vertical="center" wrapText="1"/>
    </xf>
    <xf numFmtId="164" fontId="7" fillId="0" borderId="32" xfId="0" applyNumberFormat="1" applyFont="1" applyBorder="1" applyAlignment="1">
      <alignment horizontal="left" vertical="center" wrapText="1"/>
    </xf>
    <xf numFmtId="2" fontId="5" fillId="0" borderId="26" xfId="0" applyNumberFormat="1" applyFont="1" applyBorder="1" applyAlignment="1">
      <alignment horizontal="left" vertical="justify"/>
    </xf>
    <xf numFmtId="164" fontId="13" fillId="0" borderId="26" xfId="0" applyNumberFormat="1" applyFont="1" applyBorder="1" applyAlignment="1">
      <alignment horizontal="left"/>
    </xf>
    <xf numFmtId="164" fontId="1" fillId="0" borderId="26" xfId="0" applyNumberFormat="1" applyFont="1" applyFill="1" applyBorder="1" applyAlignment="1">
      <alignment horizontal="left"/>
    </xf>
    <xf numFmtId="49" fontId="1" fillId="0" borderId="28" xfId="0" applyNumberFormat="1" applyFont="1" applyBorder="1" applyAlignment="1"/>
    <xf numFmtId="49" fontId="1" fillId="0" borderId="28" xfId="0" applyNumberFormat="1" applyFont="1" applyBorder="1"/>
    <xf numFmtId="49" fontId="1" fillId="0" borderId="28" xfId="0" applyNumberFormat="1" applyFont="1" applyBorder="1" applyAlignment="1">
      <alignment wrapText="1"/>
    </xf>
    <xf numFmtId="49" fontId="1" fillId="0" borderId="28" xfId="0" applyNumberFormat="1" applyFont="1" applyFill="1" applyBorder="1" applyAlignment="1">
      <alignment horizontal="left" vertical="justify"/>
    </xf>
    <xf numFmtId="164" fontId="13" fillId="0" borderId="28" xfId="0" applyNumberFormat="1" applyFont="1" applyFill="1" applyBorder="1" applyAlignment="1">
      <alignment horizontal="left"/>
    </xf>
    <xf numFmtId="164" fontId="1" fillId="0" borderId="28" xfId="0" applyNumberFormat="1" applyFont="1" applyFill="1" applyBorder="1" applyAlignment="1">
      <alignment horizontal="left"/>
    </xf>
    <xf numFmtId="164" fontId="13" fillId="0" borderId="28" xfId="0" applyNumberFormat="1" applyFont="1" applyBorder="1" applyAlignment="1">
      <alignment horizontal="left"/>
    </xf>
    <xf numFmtId="164" fontId="1" fillId="0" borderId="32" xfId="0" applyNumberFormat="1" applyFont="1" applyFill="1" applyBorder="1" applyAlignment="1">
      <alignment horizontal="left"/>
    </xf>
    <xf numFmtId="49" fontId="12" fillId="0" borderId="22" xfId="0" applyNumberFormat="1" applyFont="1" applyBorder="1"/>
    <xf numFmtId="164" fontId="5" fillId="0" borderId="26" xfId="0" applyNumberFormat="1" applyFont="1" applyBorder="1" applyAlignment="1">
      <alignment horizontal="left"/>
    </xf>
    <xf numFmtId="164" fontId="4" fillId="0" borderId="26" xfId="0" applyNumberFormat="1" applyFont="1" applyBorder="1" applyAlignment="1">
      <alignment horizontal="left"/>
    </xf>
    <xf numFmtId="49" fontId="4" fillId="0" borderId="28" xfId="0" applyNumberFormat="1" applyFont="1" applyBorder="1"/>
    <xf numFmtId="49" fontId="4" fillId="0" borderId="28" xfId="0" applyNumberFormat="1" applyFont="1" applyFill="1" applyBorder="1" applyAlignment="1">
      <alignment vertical="justify"/>
    </xf>
    <xf numFmtId="165" fontId="5" fillId="0" borderId="26" xfId="0" applyNumberFormat="1" applyFont="1" applyBorder="1" applyAlignment="1">
      <alignment horizontal="left"/>
    </xf>
    <xf numFmtId="49" fontId="7" fillId="0" borderId="25" xfId="0" applyNumberFormat="1" applyFont="1" applyBorder="1"/>
    <xf numFmtId="165" fontId="4" fillId="0" borderId="26" xfId="0" applyNumberFormat="1" applyFont="1" applyBorder="1" applyAlignment="1">
      <alignment horizontal="left"/>
    </xf>
    <xf numFmtId="164" fontId="6" fillId="0" borderId="26" xfId="0" applyNumberFormat="1" applyFont="1" applyBorder="1" applyAlignment="1">
      <alignment horizontal="left"/>
    </xf>
    <xf numFmtId="49" fontId="7" fillId="0" borderId="25" xfId="0" applyNumberFormat="1" applyFont="1" applyBorder="1" applyAlignment="1">
      <alignment horizontal="left"/>
    </xf>
    <xf numFmtId="49" fontId="7" fillId="0" borderId="25" xfId="0" applyNumberFormat="1" applyFont="1" applyFill="1" applyBorder="1" applyAlignment="1"/>
    <xf numFmtId="49" fontId="1" fillId="0" borderId="25" xfId="0" applyNumberFormat="1" applyFont="1" applyBorder="1" applyAlignment="1">
      <alignment horizontal="center"/>
    </xf>
    <xf numFmtId="164" fontId="6" fillId="0" borderId="28" xfId="0" applyNumberFormat="1" applyFont="1" applyBorder="1" applyAlignment="1">
      <alignment horizontal="left"/>
    </xf>
    <xf numFmtId="164" fontId="6" fillId="0" borderId="32" xfId="0" applyNumberFormat="1" applyFont="1" applyBorder="1" applyAlignment="1">
      <alignment horizontal="left"/>
    </xf>
    <xf numFmtId="49" fontId="12" fillId="0" borderId="22" xfId="0" applyNumberFormat="1" applyFont="1" applyFill="1" applyBorder="1" applyAlignment="1">
      <alignment horizontal="center"/>
    </xf>
    <xf numFmtId="165" fontId="6" fillId="0" borderId="26" xfId="0" applyNumberFormat="1" applyFont="1" applyBorder="1" applyAlignment="1">
      <alignment horizontal="left"/>
    </xf>
    <xf numFmtId="49" fontId="4" fillId="0" borderId="25" xfId="0" applyNumberFormat="1" applyFont="1" applyBorder="1" applyAlignment="1">
      <alignment horizontal="left" vertical="center"/>
    </xf>
    <xf numFmtId="49" fontId="4" fillId="0" borderId="28" xfId="0" applyNumberFormat="1" applyFont="1" applyBorder="1" applyAlignment="1">
      <alignment vertical="center" wrapText="1"/>
    </xf>
    <xf numFmtId="49" fontId="4" fillId="0" borderId="28" xfId="0" applyNumberFormat="1" applyFont="1" applyBorder="1" applyAlignment="1">
      <alignment wrapText="1"/>
    </xf>
    <xf numFmtId="49" fontId="4" fillId="0" borderId="28" xfId="0" applyNumberFormat="1" applyFont="1" applyFill="1" applyBorder="1" applyAlignment="1">
      <alignment horizontal="center" vertical="center" wrapText="1"/>
    </xf>
    <xf numFmtId="165" fontId="6" fillId="0" borderId="28" xfId="0" applyNumberFormat="1" applyFont="1" applyBorder="1" applyAlignment="1">
      <alignment horizontal="left"/>
    </xf>
    <xf numFmtId="165" fontId="4" fillId="0" borderId="28" xfId="0" applyNumberFormat="1" applyFont="1" applyBorder="1" applyAlignment="1">
      <alignment horizontal="left"/>
    </xf>
    <xf numFmtId="165" fontId="4" fillId="0" borderId="32" xfId="0" applyNumberFormat="1" applyFont="1" applyBorder="1" applyAlignment="1">
      <alignment horizontal="left"/>
    </xf>
    <xf numFmtId="49" fontId="11" fillId="0" borderId="22" xfId="0" applyNumberFormat="1" applyFont="1" applyFill="1" applyBorder="1" applyAlignment="1">
      <alignment horizontal="center" vertical="center" wrapText="1"/>
    </xf>
    <xf numFmtId="165" fontId="5" fillId="0" borderId="26" xfId="0" applyNumberFormat="1" applyFont="1" applyFill="1" applyBorder="1" applyAlignment="1">
      <alignment horizontal="left" vertical="center" wrapText="1"/>
    </xf>
    <xf numFmtId="49" fontId="6" fillId="0" borderId="25" xfId="0" applyNumberFormat="1" applyFont="1" applyFill="1" applyBorder="1" applyAlignment="1">
      <alignment horizontal="center" vertical="center" wrapText="1"/>
    </xf>
    <xf numFmtId="164" fontId="4" fillId="0" borderId="26" xfId="0" applyNumberFormat="1" applyFont="1" applyFill="1" applyBorder="1" applyAlignment="1">
      <alignment horizontal="left" vertical="center" wrapText="1"/>
    </xf>
    <xf numFmtId="164" fontId="4" fillId="0" borderId="26" xfId="0" applyNumberFormat="1" applyFont="1" applyFill="1" applyBorder="1" applyAlignment="1">
      <alignment horizontal="left"/>
    </xf>
    <xf numFmtId="49" fontId="7" fillId="0" borderId="25" xfId="0" applyNumberFormat="1" applyFont="1" applyFill="1" applyBorder="1" applyAlignment="1">
      <alignment horizontal="justify" vertical="center"/>
    </xf>
    <xf numFmtId="165" fontId="4" fillId="0" borderId="26" xfId="0" applyNumberFormat="1" applyFont="1" applyFill="1" applyBorder="1" applyAlignment="1">
      <alignment horizontal="left"/>
    </xf>
    <xf numFmtId="49" fontId="7" fillId="0" borderId="25" xfId="0" applyNumberFormat="1" applyFont="1" applyFill="1" applyBorder="1" applyAlignment="1">
      <alignment horizontal="justify"/>
    </xf>
    <xf numFmtId="49" fontId="7" fillId="0" borderId="27" xfId="0" applyNumberFormat="1" applyFont="1" applyFill="1" applyBorder="1" applyAlignment="1">
      <alignment horizontal="justify"/>
    </xf>
    <xf numFmtId="49" fontId="4" fillId="0" borderId="28" xfId="0" applyNumberFormat="1" applyFont="1" applyFill="1" applyBorder="1"/>
    <xf numFmtId="49" fontId="4" fillId="0" borderId="28" xfId="0" applyNumberFormat="1" applyFont="1" applyFill="1" applyBorder="1" applyAlignment="1">
      <alignment vertical="center" wrapText="1"/>
    </xf>
    <xf numFmtId="165" fontId="6" fillId="0" borderId="28" xfId="0" applyNumberFormat="1" applyFont="1" applyFill="1" applyBorder="1" applyAlignment="1">
      <alignment horizontal="left"/>
    </xf>
    <xf numFmtId="165" fontId="4" fillId="0" borderId="28" xfId="0" applyNumberFormat="1" applyFont="1" applyFill="1" applyBorder="1" applyAlignment="1">
      <alignment horizontal="left"/>
    </xf>
    <xf numFmtId="165" fontId="4" fillId="0" borderId="32" xfId="0" applyNumberFormat="1" applyFont="1" applyFill="1" applyBorder="1" applyAlignment="1">
      <alignment horizontal="left"/>
    </xf>
    <xf numFmtId="1" fontId="9" fillId="0" borderId="22" xfId="0" applyNumberFormat="1" applyFont="1" applyFill="1" applyBorder="1" applyAlignment="1">
      <alignment horizontal="center" vertical="center" wrapText="1"/>
    </xf>
    <xf numFmtId="165" fontId="4" fillId="0" borderId="26" xfId="0" applyNumberFormat="1" applyFont="1" applyFill="1" applyBorder="1" applyAlignment="1">
      <alignment horizontal="left" vertical="center" wrapText="1"/>
    </xf>
    <xf numFmtId="49" fontId="7" fillId="0" borderId="25" xfId="0" applyNumberFormat="1" applyFont="1" applyFill="1" applyBorder="1" applyAlignment="1">
      <alignment horizontal="center" vertical="center" wrapText="1"/>
    </xf>
    <xf numFmtId="49" fontId="6" fillId="0" borderId="27" xfId="0" applyNumberFormat="1" applyFont="1" applyFill="1" applyBorder="1" applyAlignment="1">
      <alignment horizontal="center" vertical="center" wrapText="1"/>
    </xf>
    <xf numFmtId="164" fontId="4" fillId="0" borderId="28" xfId="0" applyNumberFormat="1" applyFont="1" applyFill="1" applyBorder="1" applyAlignment="1">
      <alignment vertical="center" wrapText="1"/>
    </xf>
    <xf numFmtId="165" fontId="6" fillId="0" borderId="28" xfId="0" applyNumberFormat="1" applyFont="1" applyFill="1" applyBorder="1" applyAlignment="1">
      <alignment horizontal="left" vertical="center" wrapText="1"/>
    </xf>
    <xf numFmtId="165" fontId="4" fillId="0" borderId="28" xfId="0" applyNumberFormat="1" applyFont="1" applyFill="1" applyBorder="1" applyAlignment="1">
      <alignment horizontal="left" vertical="center" wrapText="1"/>
    </xf>
    <xf numFmtId="165" fontId="4" fillId="0" borderId="32" xfId="0" applyNumberFormat="1" applyFont="1" applyFill="1" applyBorder="1" applyAlignment="1">
      <alignment horizontal="left" vertical="center" wrapText="1"/>
    </xf>
    <xf numFmtId="0" fontId="9" fillId="0" borderId="22" xfId="0" applyFont="1" applyBorder="1" applyAlignment="1">
      <alignment horizontal="center" vertical="center" wrapText="1"/>
    </xf>
    <xf numFmtId="165" fontId="5" fillId="0" borderId="26" xfId="0" applyNumberFormat="1" applyFont="1" applyBorder="1" applyAlignment="1">
      <alignment horizontal="left" vertical="center" wrapText="1"/>
    </xf>
    <xf numFmtId="49" fontId="6" fillId="0" borderId="25" xfId="0" applyNumberFormat="1" applyFont="1" applyBorder="1" applyAlignment="1">
      <alignment vertical="center" wrapText="1"/>
    </xf>
    <xf numFmtId="165" fontId="4" fillId="0" borderId="26" xfId="0" applyNumberFormat="1" applyFont="1" applyBorder="1" applyAlignment="1">
      <alignment horizontal="left" vertical="center" wrapText="1"/>
    </xf>
    <xf numFmtId="49" fontId="7" fillId="0" borderId="25" xfId="0" applyNumberFormat="1" applyFont="1" applyBorder="1" applyAlignment="1">
      <alignment vertical="center" wrapText="1"/>
    </xf>
    <xf numFmtId="49" fontId="7" fillId="0" borderId="27" xfId="0" applyNumberFormat="1" applyFont="1" applyBorder="1" applyAlignment="1">
      <alignment vertical="center" wrapText="1"/>
    </xf>
    <xf numFmtId="49" fontId="4" fillId="0" borderId="28" xfId="0" applyNumberFormat="1" applyFont="1" applyBorder="1" applyAlignment="1">
      <alignment horizontal="center" vertical="center" wrapText="1"/>
    </xf>
    <xf numFmtId="165" fontId="4" fillId="0" borderId="28" xfId="0" applyNumberFormat="1" applyFont="1" applyBorder="1" applyAlignment="1">
      <alignment horizontal="left" vertical="center" wrapText="1"/>
    </xf>
    <xf numFmtId="165" fontId="4" fillId="0" borderId="32" xfId="0" applyNumberFormat="1" applyFont="1" applyBorder="1" applyAlignment="1">
      <alignment horizontal="left" vertical="center" wrapText="1"/>
    </xf>
    <xf numFmtId="164" fontId="5" fillId="0" borderId="26" xfId="0" applyNumberFormat="1" applyFont="1" applyBorder="1" applyAlignment="1">
      <alignment horizontal="left" vertical="center" wrapText="1"/>
    </xf>
    <xf numFmtId="49" fontId="6" fillId="0" borderId="25" xfId="0" applyNumberFormat="1" applyFont="1" applyFill="1" applyBorder="1" applyAlignment="1">
      <alignment horizontal="justify" vertical="center" wrapText="1"/>
    </xf>
    <xf numFmtId="165" fontId="7" fillId="0" borderId="26" xfId="0" applyNumberFormat="1" applyFont="1" applyFill="1" applyBorder="1" applyAlignment="1">
      <alignment horizontal="left" vertical="center" wrapText="1"/>
    </xf>
    <xf numFmtId="49" fontId="6" fillId="0" borderId="27" xfId="0" applyNumberFormat="1" applyFont="1" applyFill="1" applyBorder="1" applyAlignment="1">
      <alignment horizontal="justify" vertical="center" wrapText="1"/>
    </xf>
    <xf numFmtId="0" fontId="4" fillId="0" borderId="28" xfId="0" applyFont="1" applyFill="1" applyBorder="1" applyAlignment="1">
      <alignment horizontal="justify" vertical="center" wrapText="1"/>
    </xf>
    <xf numFmtId="2" fontId="7" fillId="0" borderId="28" xfId="0" applyNumberFormat="1" applyFont="1" applyFill="1" applyBorder="1" applyAlignment="1">
      <alignment horizontal="center" vertical="center" wrapText="1"/>
    </xf>
    <xf numFmtId="165" fontId="7" fillId="0" borderId="28" xfId="0" applyNumberFormat="1" applyFont="1" applyFill="1" applyBorder="1" applyAlignment="1">
      <alignment horizontal="left" vertical="center" wrapText="1"/>
    </xf>
    <xf numFmtId="165" fontId="7" fillId="0" borderId="32" xfId="0" applyNumberFormat="1" applyFont="1" applyFill="1" applyBorder="1" applyAlignment="1">
      <alignment horizontal="left"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9" fontId="6" fillId="0" borderId="27" xfId="0" applyNumberFormat="1" applyFont="1" applyBorder="1" applyAlignment="1">
      <alignment horizontal="center" vertical="center" wrapText="1"/>
    </xf>
    <xf numFmtId="0" fontId="4" fillId="0" borderId="28" xfId="0" applyFont="1" applyBorder="1" applyAlignment="1">
      <alignment vertical="center" wrapText="1"/>
    </xf>
    <xf numFmtId="165" fontId="6" fillId="0" borderId="28" xfId="0" applyNumberFormat="1" applyFont="1" applyBorder="1" applyAlignment="1">
      <alignment horizontal="left" vertical="center" wrapText="1"/>
    </xf>
    <xf numFmtId="165" fontId="4" fillId="0" borderId="26" xfId="0" applyNumberFormat="1" applyFont="1" applyBorder="1" applyAlignment="1">
      <alignment horizontal="justify" vertical="center" wrapText="1"/>
    </xf>
    <xf numFmtId="165" fontId="5" fillId="0" borderId="28" xfId="0" applyNumberFormat="1" applyFont="1" applyBorder="1" applyAlignment="1">
      <alignment horizontal="left" vertical="center" wrapText="1"/>
    </xf>
    <xf numFmtId="165" fontId="5" fillId="0" borderId="32" xfId="0" applyNumberFormat="1" applyFont="1" applyBorder="1" applyAlignment="1">
      <alignment horizontal="left" vertical="center" wrapText="1"/>
    </xf>
    <xf numFmtId="0" fontId="1" fillId="0" borderId="0" xfId="0" applyFont="1" applyAlignment="1"/>
    <xf numFmtId="0" fontId="1" fillId="0" borderId="0" xfId="0" applyFont="1"/>
    <xf numFmtId="49" fontId="4" fillId="0" borderId="33" xfId="0" applyNumberFormat="1" applyFont="1" applyFill="1" applyBorder="1" applyAlignment="1">
      <alignment horizontal="center" vertical="center" wrapText="1"/>
    </xf>
    <xf numFmtId="49" fontId="7" fillId="0" borderId="34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/>
    <xf numFmtId="49" fontId="9" fillId="0" borderId="35" xfId="0" applyNumberFormat="1" applyFont="1" applyBorder="1" applyAlignment="1">
      <alignment horizontal="left"/>
    </xf>
    <xf numFmtId="4" fontId="5" fillId="0" borderId="35" xfId="0" applyNumberFormat="1" applyFont="1" applyBorder="1" applyAlignment="1">
      <alignment horizontal="left"/>
    </xf>
    <xf numFmtId="4" fontId="5" fillId="0" borderId="40" xfId="0" applyNumberFormat="1" applyFont="1" applyBorder="1" applyAlignment="1">
      <alignment horizontal="left"/>
    </xf>
    <xf numFmtId="49" fontId="4" fillId="0" borderId="4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0" fontId="4" fillId="0" borderId="28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8" xfId="0" applyNumberFormat="1" applyFont="1" applyBorder="1" applyAlignment="1">
      <alignment horizontal="center" vertical="center" wrapText="1"/>
    </xf>
    <xf numFmtId="49" fontId="6" fillId="0" borderId="44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165" fontId="6" fillId="0" borderId="7" xfId="0" applyNumberFormat="1" applyFont="1" applyBorder="1" applyAlignment="1">
      <alignment horizontal="justify" vertical="center" wrapText="1"/>
    </xf>
    <xf numFmtId="165" fontId="4" fillId="0" borderId="7" xfId="0" applyNumberFormat="1" applyFont="1" applyBorder="1" applyAlignment="1">
      <alignment horizontal="justify" vertical="center" wrapText="1"/>
    </xf>
    <xf numFmtId="165" fontId="4" fillId="0" borderId="45" xfId="0" applyNumberFormat="1" applyFont="1" applyBorder="1" applyAlignment="1">
      <alignment horizontal="justify" vertical="center" wrapText="1"/>
    </xf>
    <xf numFmtId="49" fontId="9" fillId="0" borderId="39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8" xfId="0" applyNumberFormat="1" applyFont="1" applyBorder="1" applyAlignment="1">
      <alignment horizontal="center" vertical="center" wrapText="1"/>
    </xf>
    <xf numFmtId="2" fontId="9" fillId="0" borderId="41" xfId="0" applyNumberFormat="1" applyFont="1" applyBorder="1" applyAlignment="1">
      <alignment horizontal="center" vertical="center" wrapText="1"/>
    </xf>
    <xf numFmtId="49" fontId="6" fillId="0" borderId="39" xfId="0" applyNumberFormat="1" applyFont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justify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35" xfId="0" applyFont="1" applyBorder="1" applyAlignment="1">
      <alignment vertical="center" wrapText="1"/>
    </xf>
    <xf numFmtId="49" fontId="4" fillId="0" borderId="35" xfId="0" applyNumberFormat="1" applyFont="1" applyBorder="1" applyAlignment="1">
      <alignment horizontal="center" vertical="center" wrapText="1"/>
    </xf>
    <xf numFmtId="164" fontId="4" fillId="0" borderId="35" xfId="0" applyNumberFormat="1" applyFont="1" applyBorder="1" applyAlignment="1">
      <alignment horizontal="center" vertical="center" wrapText="1"/>
    </xf>
    <xf numFmtId="165" fontId="6" fillId="0" borderId="35" xfId="0" applyNumberFormat="1" applyFont="1" applyBorder="1" applyAlignment="1">
      <alignment horizontal="left" vertical="center" wrapText="1"/>
    </xf>
    <xf numFmtId="165" fontId="4" fillId="0" borderId="35" xfId="0" applyNumberFormat="1" applyFont="1" applyBorder="1" applyAlignment="1">
      <alignment horizontal="left" vertical="center" wrapText="1"/>
    </xf>
    <xf numFmtId="165" fontId="4" fillId="0" borderId="40" xfId="0" applyNumberFormat="1" applyFont="1" applyBorder="1" applyAlignment="1">
      <alignment horizontal="left" vertical="center" wrapText="1"/>
    </xf>
    <xf numFmtId="165" fontId="5" fillId="0" borderId="42" xfId="0" applyNumberFormat="1" applyFont="1" applyBorder="1" applyAlignment="1">
      <alignment horizontal="left" vertical="center" wrapText="1"/>
    </xf>
    <xf numFmtId="165" fontId="5" fillId="0" borderId="43" xfId="0" applyNumberFormat="1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left" vertical="justify"/>
    </xf>
    <xf numFmtId="49" fontId="3" fillId="0" borderId="7" xfId="0" applyNumberFormat="1" applyFont="1" applyBorder="1" applyAlignment="1">
      <alignment horizontal="center"/>
    </xf>
    <xf numFmtId="49" fontId="4" fillId="0" borderId="7" xfId="0" applyNumberFormat="1" applyFont="1" applyFill="1" applyBorder="1" applyAlignment="1">
      <alignment horizontal="left" vertical="justify"/>
    </xf>
    <xf numFmtId="164" fontId="4" fillId="0" borderId="7" xfId="0" applyNumberFormat="1" applyFont="1" applyBorder="1" applyAlignment="1">
      <alignment horizontal="left"/>
    </xf>
    <xf numFmtId="165" fontId="4" fillId="0" borderId="7" xfId="0" applyNumberFormat="1" applyFont="1" applyBorder="1" applyAlignment="1">
      <alignment horizontal="left"/>
    </xf>
    <xf numFmtId="164" fontId="4" fillId="0" borderId="45" xfId="0" applyNumberFormat="1" applyFont="1" applyBorder="1" applyAlignment="1">
      <alignment horizontal="left"/>
    </xf>
    <xf numFmtId="49" fontId="4" fillId="0" borderId="1" xfId="0" applyNumberFormat="1" applyFont="1" applyBorder="1" applyAlignment="1">
      <alignment vertical="justify" wrapText="1"/>
    </xf>
    <xf numFmtId="49" fontId="4" fillId="0" borderId="1" xfId="0" applyNumberFormat="1" applyFont="1" applyBorder="1" applyAlignment="1">
      <alignment horizontal="left" vertical="justify" wrapText="1"/>
    </xf>
    <xf numFmtId="49" fontId="7" fillId="0" borderId="25" xfId="0" applyNumberFormat="1" applyFont="1" applyBorder="1" applyAlignment="1">
      <alignment horizontal="left" vertical="center"/>
    </xf>
    <xf numFmtId="49" fontId="7" fillId="0" borderId="1" xfId="0" applyNumberFormat="1" applyFont="1" applyBorder="1"/>
    <xf numFmtId="49" fontId="7" fillId="0" borderId="34" xfId="0" applyNumberFormat="1" applyFont="1" applyBorder="1"/>
    <xf numFmtId="49" fontId="1" fillId="0" borderId="1" xfId="0" applyNumberFormat="1" applyFont="1" applyBorder="1" applyAlignment="1">
      <alignment horizontal="left"/>
    </xf>
    <xf numFmtId="49" fontId="7" fillId="0" borderId="44" xfId="0" applyNumberFormat="1" applyFont="1" applyBorder="1" applyAlignment="1">
      <alignment horizontal="left"/>
    </xf>
    <xf numFmtId="165" fontId="5" fillId="0" borderId="1" xfId="0" applyNumberFormat="1" applyFont="1" applyFill="1" applyBorder="1" applyAlignment="1">
      <alignment horizontal="left"/>
    </xf>
    <xf numFmtId="164" fontId="4" fillId="0" borderId="7" xfId="0" applyNumberFormat="1" applyFont="1" applyFill="1" applyBorder="1" applyAlignment="1">
      <alignment horizontal="left"/>
    </xf>
    <xf numFmtId="164" fontId="6" fillId="0" borderId="28" xfId="0" applyNumberFormat="1" applyFont="1" applyFill="1" applyBorder="1" applyAlignment="1">
      <alignment horizontal="left"/>
    </xf>
    <xf numFmtId="49" fontId="7" fillId="0" borderId="25" xfId="0" applyNumberFormat="1" applyFont="1" applyBorder="1" applyAlignment="1">
      <alignment vertical="center"/>
    </xf>
    <xf numFmtId="165" fontId="15" fillId="0" borderId="1" xfId="0" applyNumberFormat="1" applyFont="1" applyFill="1" applyBorder="1" applyAlignment="1">
      <alignment horizontal="left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9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  <xf numFmtId="165" fontId="1" fillId="0" borderId="7" xfId="0" applyNumberFormat="1" applyFont="1" applyBorder="1" applyAlignment="1">
      <alignment horizontal="center" vertical="center" wrapText="1"/>
    </xf>
    <xf numFmtId="165" fontId="1" fillId="0" borderId="31" xfId="0" applyNumberFormat="1" applyFont="1" applyBorder="1" applyAlignment="1">
      <alignment horizontal="center" vertical="center" wrapText="1"/>
    </xf>
    <xf numFmtId="49" fontId="9" fillId="0" borderId="15" xfId="0" applyNumberFormat="1" applyFont="1" applyBorder="1" applyAlignment="1">
      <alignment horizontal="left" vertical="justify"/>
    </xf>
    <xf numFmtId="49" fontId="9" fillId="0" borderId="16" xfId="0" applyNumberFormat="1" applyFont="1" applyBorder="1" applyAlignment="1">
      <alignment horizontal="left" vertical="justify"/>
    </xf>
    <xf numFmtId="49" fontId="9" fillId="0" borderId="17" xfId="0" applyNumberFormat="1" applyFont="1" applyBorder="1" applyAlignment="1">
      <alignment horizontal="left" vertical="justify"/>
    </xf>
    <xf numFmtId="49" fontId="6" fillId="0" borderId="19" xfId="0" applyNumberFormat="1" applyFont="1" applyBorder="1" applyAlignment="1">
      <alignment horizontal="left"/>
    </xf>
    <xf numFmtId="49" fontId="6" fillId="0" borderId="20" xfId="0" applyNumberFormat="1" applyFont="1" applyBorder="1" applyAlignment="1">
      <alignment horizontal="left"/>
    </xf>
    <xf numFmtId="49" fontId="6" fillId="0" borderId="21" xfId="0" applyNumberFormat="1" applyFont="1" applyBorder="1" applyAlignment="1">
      <alignment horizontal="left"/>
    </xf>
    <xf numFmtId="49" fontId="4" fillId="0" borderId="10" xfId="0" applyNumberFormat="1" applyFont="1" applyBorder="1" applyAlignment="1">
      <alignment horizontal="center"/>
    </xf>
    <xf numFmtId="49" fontId="4" fillId="0" borderId="18" xfId="0" applyNumberFormat="1" applyFont="1" applyBorder="1" applyAlignment="1">
      <alignment horizontal="center"/>
    </xf>
    <xf numFmtId="49" fontId="4" fillId="0" borderId="10" xfId="0" applyNumberFormat="1" applyFont="1" applyBorder="1" applyAlignment="1">
      <alignment horizontal="left" vertical="top" wrapText="1"/>
    </xf>
    <xf numFmtId="49" fontId="4" fillId="0" borderId="18" xfId="0" applyNumberFormat="1" applyFont="1" applyBorder="1" applyAlignment="1">
      <alignment horizontal="left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top" wrapText="1"/>
    </xf>
    <xf numFmtId="164" fontId="4" fillId="0" borderId="4" xfId="0" applyNumberFormat="1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164" fontId="4" fillId="0" borderId="29" xfId="0" applyNumberFormat="1" applyFont="1" applyFill="1" applyBorder="1" applyAlignment="1">
      <alignment horizontal="center" vertical="top" wrapText="1"/>
    </xf>
    <xf numFmtId="164" fontId="4" fillId="0" borderId="16" xfId="0" applyNumberFormat="1" applyFont="1" applyFill="1" applyBorder="1" applyAlignment="1">
      <alignment horizontal="center" vertical="top" wrapText="1"/>
    </xf>
    <xf numFmtId="164" fontId="4" fillId="0" borderId="30" xfId="0" applyNumberFormat="1" applyFont="1" applyFill="1" applyBorder="1" applyAlignment="1">
      <alignment horizontal="center" vertical="top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top"/>
    </xf>
    <xf numFmtId="49" fontId="7" fillId="0" borderId="28" xfId="0" applyNumberFormat="1" applyFont="1" applyFill="1" applyBorder="1" applyAlignment="1">
      <alignment horizontal="center" vertical="top"/>
    </xf>
    <xf numFmtId="49" fontId="9" fillId="0" borderId="23" xfId="0" applyNumberFormat="1" applyFont="1" applyFill="1" applyBorder="1" applyAlignment="1">
      <alignment horizontal="left" vertical="justify"/>
    </xf>
    <xf numFmtId="49" fontId="9" fillId="0" borderId="24" xfId="0" applyNumberFormat="1" applyFont="1" applyFill="1" applyBorder="1" applyAlignment="1">
      <alignment horizontal="left" vertical="justify"/>
    </xf>
    <xf numFmtId="49" fontId="6" fillId="0" borderId="25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49" fontId="14" fillId="0" borderId="23" xfId="0" applyNumberFormat="1" applyFont="1" applyFill="1" applyBorder="1" applyAlignment="1">
      <alignment horizontal="left" vertical="justify"/>
    </xf>
    <xf numFmtId="49" fontId="14" fillId="0" borderId="24" xfId="0" applyNumberFormat="1" applyFont="1" applyFill="1" applyBorder="1" applyAlignment="1">
      <alignment horizontal="left" vertical="justify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8" xfId="0" applyNumberFormat="1" applyFont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/>
    </xf>
    <xf numFmtId="49" fontId="1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8" xfId="0" applyNumberFormat="1" applyFont="1" applyBorder="1" applyAlignment="1">
      <alignment horizontal="center" vertical="center"/>
    </xf>
    <xf numFmtId="49" fontId="6" fillId="0" borderId="39" xfId="0" applyNumberFormat="1" applyFont="1" applyBorder="1" applyAlignment="1">
      <alignment horizontal="left"/>
    </xf>
    <xf numFmtId="49" fontId="6" fillId="0" borderId="35" xfId="0" applyNumberFormat="1" applyFont="1" applyBorder="1" applyAlignment="1">
      <alignment horizontal="left"/>
    </xf>
    <xf numFmtId="49" fontId="4" fillId="0" borderId="1" xfId="0" applyNumberFormat="1" applyFont="1" applyBorder="1" applyAlignment="1">
      <alignment horizontal="center" vertical="justify"/>
    </xf>
    <xf numFmtId="49" fontId="4" fillId="0" borderId="28" xfId="0" applyNumberFormat="1" applyFont="1" applyBorder="1" applyAlignment="1">
      <alignment horizontal="center" vertical="justify"/>
    </xf>
    <xf numFmtId="49" fontId="9" fillId="0" borderId="42" xfId="0" applyNumberFormat="1" applyFont="1" applyBorder="1" applyAlignment="1">
      <alignment horizontal="left"/>
    </xf>
    <xf numFmtId="49" fontId="9" fillId="0" borderId="43" xfId="0" applyNumberFormat="1" applyFont="1" applyBorder="1" applyAlignment="1">
      <alignment horizontal="left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36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38" xfId="0" applyNumberFormat="1" applyFont="1" applyFill="1" applyBorder="1" applyAlignment="1">
      <alignment horizontal="center" vertical="center" wrapText="1"/>
    </xf>
    <xf numFmtId="0" fontId="9" fillId="0" borderId="35" xfId="0" applyFont="1" applyBorder="1" applyAlignment="1">
      <alignment horizontal="left" vertical="center" wrapText="1"/>
    </xf>
    <xf numFmtId="0" fontId="9" fillId="0" borderId="40" xfId="0" applyFont="1" applyBorder="1" applyAlignment="1">
      <alignment horizontal="left" vertical="center" wrapText="1"/>
    </xf>
    <xf numFmtId="0" fontId="14" fillId="0" borderId="23" xfId="0" applyFont="1" applyBorder="1" applyAlignment="1">
      <alignment vertical="center" wrapText="1"/>
    </xf>
    <xf numFmtId="0" fontId="14" fillId="0" borderId="24" xfId="0" applyFont="1" applyBorder="1" applyAlignment="1">
      <alignment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5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164" fontId="9" fillId="0" borderId="23" xfId="0" applyNumberFormat="1" applyFont="1" applyFill="1" applyBorder="1" applyAlignment="1">
      <alignment vertical="center" wrapText="1"/>
    </xf>
    <xf numFmtId="164" fontId="9" fillId="0" borderId="24" xfId="0" applyNumberFormat="1" applyFont="1" applyFill="1" applyBorder="1" applyAlignment="1">
      <alignment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49" fontId="7" fillId="0" borderId="31" xfId="0" applyNumberFormat="1" applyFont="1" applyFill="1" applyBorder="1" applyAlignment="1">
      <alignment horizontal="center" vertical="center" wrapText="1"/>
    </xf>
    <xf numFmtId="164" fontId="5" fillId="0" borderId="25" xfId="0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8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8" xfId="0" applyNumberFormat="1" applyFont="1" applyBorder="1" applyAlignment="1">
      <alignment horizontal="center" vertical="center" wrapText="1"/>
    </xf>
    <xf numFmtId="164" fontId="14" fillId="0" borderId="23" xfId="0" applyNumberFormat="1" applyFont="1" applyFill="1" applyBorder="1" applyAlignment="1">
      <alignment vertical="center" wrapText="1"/>
    </xf>
    <xf numFmtId="164" fontId="14" fillId="0" borderId="24" xfId="0" applyNumberFormat="1" applyFont="1" applyFill="1" applyBorder="1" applyAlignment="1">
      <alignment vertical="center" wrapText="1"/>
    </xf>
    <xf numFmtId="164" fontId="5" fillId="0" borderId="7" xfId="0" applyNumberFormat="1" applyFont="1" applyFill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8" xfId="0" applyFont="1" applyBorder="1" applyAlignment="1">
      <alignment horizontal="center" vertical="top" wrapText="1"/>
    </xf>
    <xf numFmtId="0" fontId="9" fillId="0" borderId="42" xfId="0" applyFont="1" applyBorder="1" applyAlignment="1">
      <alignment vertical="center" wrapText="1"/>
    </xf>
    <xf numFmtId="0" fontId="9" fillId="0" borderId="43" xfId="0" applyFont="1" applyBorder="1" applyAlignment="1">
      <alignment vertical="center" wrapText="1"/>
    </xf>
    <xf numFmtId="16" fontId="5" fillId="0" borderId="41" xfId="0" applyNumberFormat="1" applyFont="1" applyBorder="1" applyAlignment="1">
      <alignment vertical="center" wrapText="1"/>
    </xf>
    <xf numFmtId="0" fontId="5" fillId="0" borderId="42" xfId="0" applyFont="1" applyBorder="1" applyAlignment="1">
      <alignment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justify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justify" vertical="center" wrapText="1"/>
    </xf>
    <xf numFmtId="165" fontId="4" fillId="0" borderId="26" xfId="0" applyNumberFormat="1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23" xfId="0" applyFont="1" applyBorder="1" applyAlignment="1">
      <alignment vertical="center" wrapText="1"/>
    </xf>
    <xf numFmtId="0" fontId="9" fillId="0" borderId="24" xfId="0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9" fillId="0" borderId="27" xfId="0" applyFont="1" applyBorder="1" applyAlignment="1">
      <alignment vertical="center" wrapText="1"/>
    </xf>
    <xf numFmtId="0" fontId="9" fillId="0" borderId="28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/>
    </xf>
    <xf numFmtId="49" fontId="9" fillId="0" borderId="23" xfId="0" applyNumberFormat="1" applyFont="1" applyBorder="1" applyAlignment="1">
      <alignment horizontal="left" vertical="justify"/>
    </xf>
    <xf numFmtId="49" fontId="9" fillId="0" borderId="24" xfId="0" applyNumberFormat="1" applyFont="1" applyBorder="1" applyAlignment="1">
      <alignment horizontal="left" vertical="justify"/>
    </xf>
    <xf numFmtId="49" fontId="1" fillId="0" borderId="1" xfId="0" applyNumberFormat="1" applyFont="1" applyBorder="1" applyAlignment="1">
      <alignment horizontal="center" vertical="justify"/>
    </xf>
    <xf numFmtId="49" fontId="3" fillId="0" borderId="25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left" vertical="justify"/>
    </xf>
    <xf numFmtId="49" fontId="1" fillId="0" borderId="35" xfId="0" applyNumberFormat="1" applyFont="1" applyBorder="1" applyAlignment="1">
      <alignment horizontal="left" vertical="justify"/>
    </xf>
    <xf numFmtId="49" fontId="3" fillId="0" borderId="27" xfId="0" applyNumberFormat="1" applyFont="1" applyBorder="1" applyAlignment="1">
      <alignment horizontal="center"/>
    </xf>
    <xf numFmtId="49" fontId="3" fillId="0" borderId="28" xfId="0" applyNumberFormat="1" applyFont="1" applyBorder="1" applyAlignment="1">
      <alignment horizontal="center"/>
    </xf>
    <xf numFmtId="49" fontId="9" fillId="0" borderId="23" xfId="0" applyNumberFormat="1" applyFont="1" applyBorder="1" applyAlignment="1">
      <alignment horizontal="left"/>
    </xf>
    <xf numFmtId="49" fontId="9" fillId="0" borderId="24" xfId="0" applyNumberFormat="1" applyFont="1" applyBorder="1" applyAlignment="1">
      <alignment horizontal="left"/>
    </xf>
    <xf numFmtId="49" fontId="4" fillId="0" borderId="1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28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1"/>
  <sheetViews>
    <sheetView tabSelected="1" topLeftCell="A123" zoomScale="75" zoomScaleNormal="75" workbookViewId="0">
      <selection sqref="A1:N142"/>
    </sheetView>
  </sheetViews>
  <sheetFormatPr defaultRowHeight="15" x14ac:dyDescent="0.25"/>
  <cols>
    <col min="1" max="1" width="7.140625" customWidth="1"/>
    <col min="2" max="2" width="41.42578125" customWidth="1"/>
    <col min="3" max="3" width="9.140625" hidden="1" customWidth="1"/>
    <col min="4" max="4" width="27.7109375" customWidth="1"/>
    <col min="5" max="5" width="16.7109375" customWidth="1"/>
    <col min="6" max="6" width="16.5703125" customWidth="1"/>
    <col min="9" max="9" width="19.42578125" customWidth="1"/>
    <col min="10" max="10" width="10.5703125" customWidth="1"/>
    <col min="11" max="12" width="14.42578125" customWidth="1"/>
    <col min="13" max="13" width="18.28515625" customWidth="1"/>
    <col min="14" max="14" width="12.42578125" customWidth="1"/>
  </cols>
  <sheetData>
    <row r="1" spans="1:14" ht="15.75" x14ac:dyDescent="0.25">
      <c r="A1" s="1" t="s">
        <v>0</v>
      </c>
      <c r="H1" s="4"/>
      <c r="I1" s="4"/>
      <c r="J1" s="4"/>
      <c r="K1" s="174" t="s">
        <v>75</v>
      </c>
      <c r="L1" s="175"/>
      <c r="M1" s="175"/>
    </row>
    <row r="2" spans="1:14" ht="15.75" x14ac:dyDescent="0.25">
      <c r="A2" s="1"/>
      <c r="H2" s="3"/>
      <c r="I2" s="3"/>
      <c r="J2" s="3"/>
      <c r="K2" s="3" t="s">
        <v>1</v>
      </c>
      <c r="L2" s="175"/>
      <c r="M2" s="174"/>
      <c r="N2" s="4"/>
    </row>
    <row r="3" spans="1:14" ht="15.75" x14ac:dyDescent="0.25">
      <c r="A3" s="1"/>
      <c r="H3" s="3"/>
      <c r="I3" s="3"/>
      <c r="J3" s="3"/>
      <c r="K3" s="3" t="s">
        <v>2</v>
      </c>
      <c r="L3" s="175"/>
      <c r="M3" s="3"/>
      <c r="N3" s="3"/>
    </row>
    <row r="4" spans="1:14" ht="15.75" x14ac:dyDescent="0.25">
      <c r="H4" s="6"/>
      <c r="K4" s="175" t="s">
        <v>267</v>
      </c>
      <c r="L4" s="175"/>
      <c r="M4" s="3"/>
      <c r="N4" s="3"/>
    </row>
    <row r="5" spans="1:14" ht="15.75" x14ac:dyDescent="0.25">
      <c r="A5" s="342" t="s">
        <v>31</v>
      </c>
      <c r="B5" s="342"/>
      <c r="C5" s="342"/>
      <c r="D5" s="342"/>
      <c r="E5" s="342"/>
      <c r="F5" s="342"/>
      <c r="G5" s="342"/>
      <c r="H5" s="342"/>
      <c r="I5" s="342"/>
      <c r="J5" s="342"/>
      <c r="K5" s="342"/>
      <c r="L5" s="342"/>
      <c r="M5" s="342"/>
      <c r="N5" s="342"/>
    </row>
    <row r="6" spans="1:14" ht="15.75" x14ac:dyDescent="0.25">
      <c r="A6" s="343" t="s">
        <v>3</v>
      </c>
      <c r="B6" s="343"/>
      <c r="C6" s="343"/>
      <c r="D6" s="343"/>
      <c r="E6" s="343"/>
      <c r="F6" s="343"/>
      <c r="G6" s="343"/>
      <c r="H6" s="343"/>
      <c r="I6" s="343"/>
      <c r="J6" s="343"/>
      <c r="K6" s="343"/>
      <c r="L6" s="343"/>
      <c r="M6" s="343"/>
      <c r="N6" s="343"/>
    </row>
    <row r="7" spans="1:14" ht="16.5" thickBot="1" x14ac:dyDescent="0.3">
      <c r="A7" s="343" t="s">
        <v>214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343"/>
      <c r="N7" s="343"/>
    </row>
    <row r="8" spans="1:14" ht="43.5" customHeight="1" x14ac:dyDescent="0.25">
      <c r="A8" s="328" t="s">
        <v>4</v>
      </c>
      <c r="B8" s="330" t="s">
        <v>72</v>
      </c>
      <c r="C8" s="330" t="s">
        <v>208</v>
      </c>
      <c r="D8" s="330"/>
      <c r="E8" s="330" t="s">
        <v>5</v>
      </c>
      <c r="F8" s="330"/>
      <c r="G8" s="330" t="s">
        <v>6</v>
      </c>
      <c r="H8" s="330"/>
      <c r="I8" s="330"/>
      <c r="J8" s="330"/>
      <c r="K8" s="330" t="s">
        <v>215</v>
      </c>
      <c r="L8" s="330"/>
      <c r="M8" s="330"/>
      <c r="N8" s="332"/>
    </row>
    <row r="9" spans="1:14" ht="46.5" customHeight="1" x14ac:dyDescent="0.25">
      <c r="A9" s="329"/>
      <c r="B9" s="321"/>
      <c r="C9" s="321" t="s">
        <v>209</v>
      </c>
      <c r="D9" s="321"/>
      <c r="E9" s="321" t="s">
        <v>7</v>
      </c>
      <c r="F9" s="321" t="s">
        <v>212</v>
      </c>
      <c r="G9" s="321"/>
      <c r="H9" s="321"/>
      <c r="I9" s="321"/>
      <c r="J9" s="321"/>
      <c r="K9" s="321" t="s">
        <v>8</v>
      </c>
      <c r="L9" s="321" t="s">
        <v>35</v>
      </c>
      <c r="M9" s="321" t="s">
        <v>9</v>
      </c>
      <c r="N9" s="333" t="s">
        <v>10</v>
      </c>
    </row>
    <row r="10" spans="1:14" ht="21.75" customHeight="1" x14ac:dyDescent="0.25">
      <c r="A10" s="329"/>
      <c r="B10" s="321"/>
      <c r="C10" s="321"/>
      <c r="D10" s="321"/>
      <c r="E10" s="321"/>
      <c r="F10" s="321"/>
      <c r="G10" s="321"/>
      <c r="H10" s="321"/>
      <c r="I10" s="321"/>
      <c r="J10" s="321"/>
      <c r="K10" s="321"/>
      <c r="L10" s="321"/>
      <c r="M10" s="321"/>
      <c r="N10" s="333"/>
    </row>
    <row r="11" spans="1:14" ht="19.5" customHeight="1" thickBot="1" x14ac:dyDescent="0.3">
      <c r="A11" s="349"/>
      <c r="B11" s="350"/>
      <c r="C11" s="350"/>
      <c r="D11" s="350"/>
      <c r="E11" s="350"/>
      <c r="F11" s="350"/>
      <c r="G11" s="350"/>
      <c r="H11" s="350"/>
      <c r="I11" s="350"/>
      <c r="J11" s="350"/>
      <c r="K11" s="172">
        <f>K13+K20+K34+K39+K70+K78+K93+K100+K122+K128+K134+K138</f>
        <v>1218607.7999999998</v>
      </c>
      <c r="L11" s="172">
        <f>L13+L20+L34+L39+L70+L78+L93+L100+L122+L128+L134+L138</f>
        <v>712657.2</v>
      </c>
      <c r="M11" s="172">
        <f>M13+M20+M34+M39+M70+M78+M93+M100+M122+M128+M134+M138</f>
        <v>505950.60000000009</v>
      </c>
      <c r="N11" s="173">
        <f>N13+N20+N34+N39+N70+N78+N93+N100+N122+N128</f>
        <v>0</v>
      </c>
    </row>
    <row r="12" spans="1:14" ht="19.5" customHeight="1" x14ac:dyDescent="0.25">
      <c r="A12" s="150">
        <v>1</v>
      </c>
      <c r="B12" s="344" t="s">
        <v>77</v>
      </c>
      <c r="C12" s="344"/>
      <c r="D12" s="344"/>
      <c r="E12" s="344"/>
      <c r="F12" s="344"/>
      <c r="G12" s="344"/>
      <c r="H12" s="344"/>
      <c r="I12" s="344"/>
      <c r="J12" s="344"/>
      <c r="K12" s="344"/>
      <c r="L12" s="344"/>
      <c r="M12" s="344"/>
      <c r="N12" s="345"/>
    </row>
    <row r="13" spans="1:14" ht="20.25" customHeight="1" x14ac:dyDescent="0.25">
      <c r="A13" s="298" t="s">
        <v>11</v>
      </c>
      <c r="B13" s="299"/>
      <c r="C13" s="299"/>
      <c r="D13" s="299"/>
      <c r="E13" s="299"/>
      <c r="F13" s="299"/>
      <c r="G13" s="299"/>
      <c r="H13" s="299"/>
      <c r="I13" s="299"/>
      <c r="J13" s="299"/>
      <c r="K13" s="8">
        <f>K14+K15+K16+K18</f>
        <v>337233</v>
      </c>
      <c r="L13" s="8">
        <f t="shared" ref="L13:N13" si="0">L14+L15+L16+L18</f>
        <v>255099.4</v>
      </c>
      <c r="M13" s="8">
        <f t="shared" si="0"/>
        <v>82133.600000000006</v>
      </c>
      <c r="N13" s="151">
        <f t="shared" si="0"/>
        <v>0</v>
      </c>
    </row>
    <row r="14" spans="1:14" ht="50.25" customHeight="1" x14ac:dyDescent="0.25">
      <c r="A14" s="167" t="s">
        <v>22</v>
      </c>
      <c r="B14" s="9" t="s">
        <v>69</v>
      </c>
      <c r="C14" s="63" t="s">
        <v>13</v>
      </c>
      <c r="D14" s="9" t="s">
        <v>13</v>
      </c>
      <c r="E14" s="183" t="s">
        <v>217</v>
      </c>
      <c r="F14" s="62" t="s">
        <v>216</v>
      </c>
      <c r="G14" s="321" t="s">
        <v>89</v>
      </c>
      <c r="H14" s="321"/>
      <c r="I14" s="321"/>
      <c r="J14" s="10">
        <v>100</v>
      </c>
      <c r="K14" s="60">
        <f>L14+M14+N14</f>
        <v>79362.5</v>
      </c>
      <c r="L14" s="59">
        <v>0</v>
      </c>
      <c r="M14" s="59">
        <v>79362.5</v>
      </c>
      <c r="N14" s="171">
        <v>0</v>
      </c>
    </row>
    <row r="15" spans="1:14" ht="63.75" customHeight="1" x14ac:dyDescent="0.25">
      <c r="A15" s="167" t="s">
        <v>26</v>
      </c>
      <c r="B15" s="61" t="s">
        <v>73</v>
      </c>
      <c r="C15" s="337" t="s">
        <v>13</v>
      </c>
      <c r="D15" s="337"/>
      <c r="E15" s="62" t="s">
        <v>217</v>
      </c>
      <c r="F15" s="62" t="s">
        <v>216</v>
      </c>
      <c r="G15" s="321" t="s">
        <v>90</v>
      </c>
      <c r="H15" s="321"/>
      <c r="I15" s="321"/>
      <c r="J15" s="338">
        <v>40.72</v>
      </c>
      <c r="K15" s="60">
        <f>L15+M15+N15</f>
        <v>2618.5</v>
      </c>
      <c r="L15" s="59">
        <v>0</v>
      </c>
      <c r="M15" s="59">
        <v>2618.5</v>
      </c>
      <c r="N15" s="171">
        <v>0</v>
      </c>
    </row>
    <row r="16" spans="1:14" ht="107.25" customHeight="1" x14ac:dyDescent="0.25">
      <c r="A16" s="346" t="s">
        <v>27</v>
      </c>
      <c r="B16" s="337" t="s">
        <v>70</v>
      </c>
      <c r="C16" s="347" t="s">
        <v>151</v>
      </c>
      <c r="D16" s="347"/>
      <c r="E16" s="274" t="s">
        <v>217</v>
      </c>
      <c r="F16" s="274" t="s">
        <v>216</v>
      </c>
      <c r="G16" s="321"/>
      <c r="H16" s="321"/>
      <c r="I16" s="321"/>
      <c r="J16" s="338"/>
      <c r="K16" s="334">
        <f>L16+M16</f>
        <v>310.2</v>
      </c>
      <c r="L16" s="331">
        <v>157.6</v>
      </c>
      <c r="M16" s="331">
        <v>152.6</v>
      </c>
      <c r="N16" s="335">
        <v>0</v>
      </c>
    </row>
    <row r="17" spans="1:14" ht="50.25" customHeight="1" x14ac:dyDescent="0.25">
      <c r="A17" s="346"/>
      <c r="B17" s="337"/>
      <c r="C17" s="347"/>
      <c r="D17" s="347"/>
      <c r="E17" s="274"/>
      <c r="F17" s="274"/>
      <c r="G17" s="321" t="s">
        <v>91</v>
      </c>
      <c r="H17" s="321"/>
      <c r="I17" s="321"/>
      <c r="J17" s="338">
        <v>96.2</v>
      </c>
      <c r="K17" s="334"/>
      <c r="L17" s="331"/>
      <c r="M17" s="331"/>
      <c r="N17" s="335"/>
    </row>
    <row r="18" spans="1:14" ht="111" customHeight="1" thickBot="1" x14ac:dyDescent="0.3">
      <c r="A18" s="189" t="s">
        <v>28</v>
      </c>
      <c r="B18" s="190" t="s">
        <v>71</v>
      </c>
      <c r="C18" s="336" t="s">
        <v>13</v>
      </c>
      <c r="D18" s="336"/>
      <c r="E18" s="191" t="s">
        <v>217</v>
      </c>
      <c r="F18" s="191" t="s">
        <v>216</v>
      </c>
      <c r="G18" s="348"/>
      <c r="H18" s="348"/>
      <c r="I18" s="348"/>
      <c r="J18" s="339"/>
      <c r="K18" s="192">
        <f>L18+M18+N18</f>
        <v>254941.8</v>
      </c>
      <c r="L18" s="193">
        <v>254941.8</v>
      </c>
      <c r="M18" s="193">
        <v>0</v>
      </c>
      <c r="N18" s="194">
        <v>0</v>
      </c>
    </row>
    <row r="19" spans="1:14" ht="24.75" customHeight="1" thickBot="1" x14ac:dyDescent="0.3">
      <c r="A19" s="198" t="s">
        <v>14</v>
      </c>
      <c r="B19" s="324" t="s">
        <v>145</v>
      </c>
      <c r="C19" s="324"/>
      <c r="D19" s="324"/>
      <c r="E19" s="324"/>
      <c r="F19" s="324"/>
      <c r="G19" s="324"/>
      <c r="H19" s="324"/>
      <c r="I19" s="324"/>
      <c r="J19" s="324"/>
      <c r="K19" s="324"/>
      <c r="L19" s="324"/>
      <c r="M19" s="324"/>
      <c r="N19" s="325"/>
    </row>
    <row r="20" spans="1:14" ht="15.75" thickBot="1" x14ac:dyDescent="0.3">
      <c r="A20" s="326" t="s">
        <v>11</v>
      </c>
      <c r="B20" s="327"/>
      <c r="C20" s="327"/>
      <c r="D20" s="327"/>
      <c r="E20" s="327"/>
      <c r="F20" s="327"/>
      <c r="G20" s="327"/>
      <c r="H20" s="327"/>
      <c r="I20" s="327"/>
      <c r="J20" s="327"/>
      <c r="K20" s="208">
        <f>K21+K22+K23+K24+K25+K26+K28+K29+K30+K31+K32</f>
        <v>559270.20000000007</v>
      </c>
      <c r="L20" s="208">
        <f>L21+L22+L23+L24+L25+L26+L27+L28+L29+L30+L31+L32</f>
        <v>449681.60000000003</v>
      </c>
      <c r="M20" s="208">
        <f>M21+M22+M23+M24+M25+M26+M27+M28+M29+M30+M31+M32</f>
        <v>109588.6</v>
      </c>
      <c r="N20" s="209">
        <f t="shared" ref="N20" si="1">N21+N22+N23+N24+N25+N26+N27+N28+N29+N30+N31+N32</f>
        <v>0</v>
      </c>
    </row>
    <row r="21" spans="1:14" ht="78.75" customHeight="1" x14ac:dyDescent="0.25">
      <c r="A21" s="199" t="s">
        <v>25</v>
      </c>
      <c r="B21" s="200" t="s">
        <v>69</v>
      </c>
      <c r="C21" s="201" t="s">
        <v>13</v>
      </c>
      <c r="D21" s="202" t="s">
        <v>13</v>
      </c>
      <c r="E21" s="203" t="s">
        <v>218</v>
      </c>
      <c r="F21" s="203" t="s">
        <v>216</v>
      </c>
      <c r="G21" s="340" t="s">
        <v>287</v>
      </c>
      <c r="H21" s="341"/>
      <c r="I21" s="341"/>
      <c r="J21" s="204">
        <v>100</v>
      </c>
      <c r="K21" s="205">
        <f>L21+M21</f>
        <v>104014.3</v>
      </c>
      <c r="L21" s="206">
        <v>0</v>
      </c>
      <c r="M21" s="206">
        <v>104014.3</v>
      </c>
      <c r="N21" s="207">
        <v>0</v>
      </c>
    </row>
    <row r="22" spans="1:14" ht="66" customHeight="1" x14ac:dyDescent="0.25">
      <c r="A22" s="186" t="s">
        <v>23</v>
      </c>
      <c r="B22" s="9" t="s">
        <v>73</v>
      </c>
      <c r="C22" s="185" t="s">
        <v>13</v>
      </c>
      <c r="D22" s="9" t="s">
        <v>13</v>
      </c>
      <c r="E22" s="187" t="s">
        <v>218</v>
      </c>
      <c r="F22" s="187" t="s">
        <v>216</v>
      </c>
      <c r="G22" s="321" t="s">
        <v>183</v>
      </c>
      <c r="H22" s="321"/>
      <c r="I22" s="321"/>
      <c r="J22" s="368">
        <v>95.55</v>
      </c>
      <c r="K22" s="11">
        <f>M22</f>
        <v>2715.3</v>
      </c>
      <c r="L22" s="12">
        <v>0</v>
      </c>
      <c r="M22" s="12">
        <v>2715.3</v>
      </c>
      <c r="N22" s="153">
        <v>0</v>
      </c>
    </row>
    <row r="23" spans="1:14" ht="142.5" customHeight="1" x14ac:dyDescent="0.25">
      <c r="A23" s="186" t="s">
        <v>24</v>
      </c>
      <c r="B23" s="9" t="s">
        <v>74</v>
      </c>
      <c r="C23" s="185"/>
      <c r="D23" s="9" t="s">
        <v>13</v>
      </c>
      <c r="E23" s="187" t="s">
        <v>218</v>
      </c>
      <c r="F23" s="187" t="s">
        <v>216</v>
      </c>
      <c r="G23" s="321"/>
      <c r="H23" s="321"/>
      <c r="I23" s="321"/>
      <c r="J23" s="368"/>
      <c r="K23" s="11">
        <f>L23</f>
        <v>406055.5</v>
      </c>
      <c r="L23" s="12">
        <v>406055.5</v>
      </c>
      <c r="M23" s="12"/>
      <c r="N23" s="153"/>
    </row>
    <row r="24" spans="1:14" ht="72.75" customHeight="1" x14ac:dyDescent="0.25">
      <c r="A24" s="186" t="s">
        <v>76</v>
      </c>
      <c r="B24" s="9" t="s">
        <v>136</v>
      </c>
      <c r="C24" s="185"/>
      <c r="D24" s="9" t="s">
        <v>13</v>
      </c>
      <c r="E24" s="187" t="s">
        <v>218</v>
      </c>
      <c r="F24" s="187" t="s">
        <v>216</v>
      </c>
      <c r="G24" s="321"/>
      <c r="H24" s="321"/>
      <c r="I24" s="321"/>
      <c r="J24" s="368"/>
      <c r="K24" s="13">
        <v>587.1</v>
      </c>
      <c r="L24" s="12">
        <f>K24</f>
        <v>587.1</v>
      </c>
      <c r="M24" s="12"/>
      <c r="N24" s="153"/>
    </row>
    <row r="25" spans="1:14" ht="78.75" customHeight="1" x14ac:dyDescent="0.25">
      <c r="A25" s="186" t="s">
        <v>146</v>
      </c>
      <c r="B25" s="9" t="s">
        <v>137</v>
      </c>
      <c r="C25" s="185"/>
      <c r="D25" s="9" t="s">
        <v>13</v>
      </c>
      <c r="E25" s="187" t="s">
        <v>218</v>
      </c>
      <c r="F25" s="187" t="s">
        <v>216</v>
      </c>
      <c r="G25" s="321"/>
      <c r="H25" s="321"/>
      <c r="I25" s="321"/>
      <c r="J25" s="320"/>
      <c r="K25" s="13">
        <f t="shared" ref="K25:K31" si="2">L25+M25</f>
        <v>1653.6</v>
      </c>
      <c r="L25" s="12">
        <v>1240.2</v>
      </c>
      <c r="M25" s="12">
        <v>413.4</v>
      </c>
      <c r="N25" s="153"/>
    </row>
    <row r="26" spans="1:14" ht="93.75" customHeight="1" x14ac:dyDescent="0.25">
      <c r="A26" s="186" t="s">
        <v>147</v>
      </c>
      <c r="B26" s="9" t="s">
        <v>78</v>
      </c>
      <c r="C26" s="185"/>
      <c r="D26" s="9" t="s">
        <v>13</v>
      </c>
      <c r="E26" s="187" t="s">
        <v>218</v>
      </c>
      <c r="F26" s="187" t="s">
        <v>216</v>
      </c>
      <c r="G26" s="321"/>
      <c r="H26" s="321"/>
      <c r="I26" s="321"/>
      <c r="J26" s="320"/>
      <c r="K26" s="11">
        <f t="shared" si="2"/>
        <v>2837.9</v>
      </c>
      <c r="L26" s="12">
        <v>2128.4</v>
      </c>
      <c r="M26" s="12">
        <v>709.5</v>
      </c>
      <c r="N26" s="153"/>
    </row>
    <row r="27" spans="1:14" ht="95.25" hidden="1" customHeight="1" thickBot="1" x14ac:dyDescent="0.3">
      <c r="A27" s="186" t="s">
        <v>148</v>
      </c>
      <c r="B27" s="9" t="s">
        <v>134</v>
      </c>
      <c r="C27" s="185"/>
      <c r="D27" s="9" t="s">
        <v>13</v>
      </c>
      <c r="E27" s="187" t="s">
        <v>180</v>
      </c>
      <c r="F27" s="187" t="s">
        <v>181</v>
      </c>
      <c r="G27" s="322"/>
      <c r="H27" s="322"/>
      <c r="I27" s="322"/>
      <c r="J27" s="320"/>
      <c r="K27" s="11">
        <f t="shared" si="2"/>
        <v>0</v>
      </c>
      <c r="L27" s="12">
        <v>0</v>
      </c>
      <c r="M27" s="12">
        <v>0</v>
      </c>
      <c r="N27" s="153"/>
    </row>
    <row r="28" spans="1:14" ht="85.5" customHeight="1" x14ac:dyDescent="0.25">
      <c r="A28" s="186" t="s">
        <v>149</v>
      </c>
      <c r="B28" s="9" t="s">
        <v>135</v>
      </c>
      <c r="C28" s="185"/>
      <c r="D28" s="9" t="s">
        <v>13</v>
      </c>
      <c r="E28" s="187" t="s">
        <v>218</v>
      </c>
      <c r="F28" s="187" t="s">
        <v>216</v>
      </c>
      <c r="G28" s="322"/>
      <c r="H28" s="322"/>
      <c r="I28" s="322"/>
      <c r="J28" s="320"/>
      <c r="K28" s="11">
        <f t="shared" si="2"/>
        <v>11714.9</v>
      </c>
      <c r="L28" s="12">
        <v>10309.1</v>
      </c>
      <c r="M28" s="12">
        <v>1405.8</v>
      </c>
      <c r="N28" s="153">
        <v>0</v>
      </c>
    </row>
    <row r="29" spans="1:14" ht="125.25" customHeight="1" x14ac:dyDescent="0.25">
      <c r="A29" s="186" t="s">
        <v>268</v>
      </c>
      <c r="B29" s="9" t="s">
        <v>269</v>
      </c>
      <c r="C29" s="185"/>
      <c r="D29" s="9" t="s">
        <v>13</v>
      </c>
      <c r="E29" s="187" t="s">
        <v>218</v>
      </c>
      <c r="F29" s="187" t="s">
        <v>216</v>
      </c>
      <c r="G29" s="322"/>
      <c r="H29" s="322"/>
      <c r="I29" s="322"/>
      <c r="J29" s="196"/>
      <c r="K29" s="11">
        <f t="shared" si="2"/>
        <v>892</v>
      </c>
      <c r="L29" s="12">
        <v>669</v>
      </c>
      <c r="M29" s="12">
        <v>223</v>
      </c>
      <c r="N29" s="153"/>
    </row>
    <row r="30" spans="1:14" ht="94.5" customHeight="1" x14ac:dyDescent="0.25">
      <c r="A30" s="186" t="s">
        <v>270</v>
      </c>
      <c r="B30" s="9" t="s">
        <v>271</v>
      </c>
      <c r="C30" s="185"/>
      <c r="D30" s="9" t="s">
        <v>13</v>
      </c>
      <c r="E30" s="187" t="s">
        <v>218</v>
      </c>
      <c r="F30" s="187" t="s">
        <v>216</v>
      </c>
      <c r="G30" s="322"/>
      <c r="H30" s="322"/>
      <c r="I30" s="322"/>
      <c r="J30" s="196"/>
      <c r="K30" s="11">
        <f t="shared" si="2"/>
        <v>28232.400000000001</v>
      </c>
      <c r="L30" s="12">
        <v>28232.400000000001</v>
      </c>
      <c r="M30" s="12"/>
      <c r="N30" s="153"/>
    </row>
    <row r="31" spans="1:14" ht="33.75" customHeight="1" x14ac:dyDescent="0.25">
      <c r="A31" s="186" t="s">
        <v>272</v>
      </c>
      <c r="B31" s="9" t="s">
        <v>273</v>
      </c>
      <c r="C31" s="185"/>
      <c r="D31" s="9" t="s">
        <v>13</v>
      </c>
      <c r="E31" s="187" t="s">
        <v>218</v>
      </c>
      <c r="F31" s="187" t="s">
        <v>216</v>
      </c>
      <c r="G31" s="322"/>
      <c r="H31" s="322"/>
      <c r="I31" s="322"/>
      <c r="J31" s="196"/>
      <c r="K31" s="11">
        <f t="shared" si="2"/>
        <v>332.8</v>
      </c>
      <c r="L31" s="12">
        <v>225.5</v>
      </c>
      <c r="M31" s="12">
        <v>107.3</v>
      </c>
      <c r="N31" s="153"/>
    </row>
    <row r="32" spans="1:14" ht="111" customHeight="1" thickBot="1" x14ac:dyDescent="0.3">
      <c r="A32" s="168" t="s">
        <v>290</v>
      </c>
      <c r="B32" s="169" t="s">
        <v>289</v>
      </c>
      <c r="C32" s="184"/>
      <c r="D32" s="9" t="s">
        <v>13</v>
      </c>
      <c r="E32" s="188" t="s">
        <v>237</v>
      </c>
      <c r="F32" s="188" t="s">
        <v>216</v>
      </c>
      <c r="G32" s="323"/>
      <c r="H32" s="323"/>
      <c r="I32" s="323"/>
      <c r="J32" s="197"/>
      <c r="K32" s="170">
        <f>L32+M32+N32</f>
        <v>234.4</v>
      </c>
      <c r="L32" s="157">
        <v>234.4</v>
      </c>
      <c r="M32" s="157"/>
      <c r="N32" s="158"/>
    </row>
    <row r="33" spans="1:14" ht="39.75" customHeight="1" x14ac:dyDescent="0.25">
      <c r="A33" s="195" t="s">
        <v>29</v>
      </c>
      <c r="B33" s="292" t="s">
        <v>79</v>
      </c>
      <c r="C33" s="292"/>
      <c r="D33" s="292"/>
      <c r="E33" s="292"/>
      <c r="F33" s="292"/>
      <c r="G33" s="292"/>
      <c r="H33" s="292"/>
      <c r="I33" s="292"/>
      <c r="J33" s="292"/>
      <c r="K33" s="292"/>
      <c r="L33" s="292"/>
      <c r="M33" s="292"/>
      <c r="N33" s="293"/>
    </row>
    <row r="34" spans="1:14" ht="17.25" customHeight="1" x14ac:dyDescent="0.25">
      <c r="A34" s="298" t="s">
        <v>11</v>
      </c>
      <c r="B34" s="299"/>
      <c r="C34" s="299"/>
      <c r="D34" s="299"/>
      <c r="E34" s="299"/>
      <c r="F34" s="299"/>
      <c r="G34" s="299"/>
      <c r="H34" s="299"/>
      <c r="I34" s="299"/>
      <c r="J34" s="299"/>
      <c r="K34" s="8">
        <f>K35+K37+K36</f>
        <v>64918.200000000004</v>
      </c>
      <c r="L34" s="8">
        <f>L35+L37+L36</f>
        <v>1134.2</v>
      </c>
      <c r="M34" s="8">
        <f>M35+M37+M36</f>
        <v>63784</v>
      </c>
      <c r="N34" s="159">
        <f t="shared" ref="N34" si="3">N35</f>
        <v>0</v>
      </c>
    </row>
    <row r="35" spans="1:14" ht="41.25" customHeight="1" x14ac:dyDescent="0.25">
      <c r="A35" s="160" t="s">
        <v>30</v>
      </c>
      <c r="B35" s="14" t="s">
        <v>12</v>
      </c>
      <c r="C35" s="302" t="s">
        <v>13</v>
      </c>
      <c r="D35" s="302"/>
      <c r="E35" s="58" t="s">
        <v>218</v>
      </c>
      <c r="F35" s="58" t="s">
        <v>216</v>
      </c>
      <c r="G35" s="300" t="s">
        <v>92</v>
      </c>
      <c r="H35" s="300"/>
      <c r="I35" s="300"/>
      <c r="J35" s="15">
        <v>80</v>
      </c>
      <c r="K35" s="13">
        <f>M35+L35</f>
        <v>63405.9</v>
      </c>
      <c r="L35" s="16">
        <v>0</v>
      </c>
      <c r="M35" s="16">
        <v>63405.9</v>
      </c>
      <c r="N35" s="161">
        <v>0</v>
      </c>
    </row>
    <row r="36" spans="1:14" ht="36" customHeight="1" x14ac:dyDescent="0.25">
      <c r="A36" s="160" t="s">
        <v>210</v>
      </c>
      <c r="B36" s="14" t="s">
        <v>274</v>
      </c>
      <c r="C36" s="57"/>
      <c r="D36" s="57" t="s">
        <v>211</v>
      </c>
      <c r="E36" s="58" t="s">
        <v>220</v>
      </c>
      <c r="F36" s="58" t="s">
        <v>216</v>
      </c>
      <c r="G36" s="300"/>
      <c r="H36" s="300"/>
      <c r="I36" s="300"/>
      <c r="J36" s="15"/>
      <c r="K36" s="13">
        <f>L36+M36</f>
        <v>552.4</v>
      </c>
      <c r="L36" s="16">
        <v>414.3</v>
      </c>
      <c r="M36" s="16">
        <v>138.1</v>
      </c>
      <c r="N36" s="161"/>
    </row>
    <row r="37" spans="1:14" ht="66" customHeight="1" thickBot="1" x14ac:dyDescent="0.3">
      <c r="A37" s="162" t="s">
        <v>275</v>
      </c>
      <c r="B37" s="88" t="s">
        <v>276</v>
      </c>
      <c r="C37" s="163"/>
      <c r="D37" s="163" t="s">
        <v>211</v>
      </c>
      <c r="E37" s="124" t="s">
        <v>189</v>
      </c>
      <c r="F37" s="124" t="s">
        <v>187</v>
      </c>
      <c r="G37" s="301"/>
      <c r="H37" s="301"/>
      <c r="I37" s="301"/>
      <c r="J37" s="164"/>
      <c r="K37" s="147">
        <f>L37+M37</f>
        <v>959.9</v>
      </c>
      <c r="L37" s="165">
        <v>719.9</v>
      </c>
      <c r="M37" s="165">
        <v>240</v>
      </c>
      <c r="N37" s="166"/>
    </row>
    <row r="38" spans="1:14" ht="47.25" customHeight="1" x14ac:dyDescent="0.25">
      <c r="A38" s="150">
        <v>4</v>
      </c>
      <c r="B38" s="294" t="s">
        <v>80</v>
      </c>
      <c r="C38" s="294"/>
      <c r="D38" s="294"/>
      <c r="E38" s="294"/>
      <c r="F38" s="294"/>
      <c r="G38" s="294"/>
      <c r="H38" s="294"/>
      <c r="I38" s="294"/>
      <c r="J38" s="294"/>
      <c r="K38" s="294"/>
      <c r="L38" s="294"/>
      <c r="M38" s="294"/>
      <c r="N38" s="295"/>
    </row>
    <row r="39" spans="1:14" ht="15.75" customHeight="1" x14ac:dyDescent="0.25">
      <c r="A39" s="296" t="s">
        <v>11</v>
      </c>
      <c r="B39" s="297"/>
      <c r="C39" s="297"/>
      <c r="D39" s="297"/>
      <c r="E39" s="297"/>
      <c r="F39" s="297"/>
      <c r="G39" s="297"/>
      <c r="H39" s="297"/>
      <c r="I39" s="297"/>
      <c r="J39" s="297"/>
      <c r="K39" s="68">
        <f>K40</f>
        <v>1804.2</v>
      </c>
      <c r="L39" s="69">
        <f t="shared" ref="L39" si="4">L40</f>
        <v>0</v>
      </c>
      <c r="M39" s="69">
        <f>M40</f>
        <v>1804.2</v>
      </c>
      <c r="N39" s="151">
        <v>0</v>
      </c>
    </row>
    <row r="40" spans="1:14" ht="61.5" customHeight="1" x14ac:dyDescent="0.25">
      <c r="A40" s="152"/>
      <c r="B40" s="17" t="s">
        <v>37</v>
      </c>
      <c r="C40" s="315" t="s">
        <v>154</v>
      </c>
      <c r="D40" s="315"/>
      <c r="E40" s="62" t="s">
        <v>217</v>
      </c>
      <c r="F40" s="62" t="s">
        <v>216</v>
      </c>
      <c r="G40" s="303" t="s">
        <v>93</v>
      </c>
      <c r="H40" s="303"/>
      <c r="I40" s="303"/>
      <c r="J40" s="304">
        <v>16.399999999999999</v>
      </c>
      <c r="K40" s="13">
        <f>L40+M40+N40</f>
        <v>1804.2</v>
      </c>
      <c r="L40" s="12">
        <f>SUM(L41:L68)</f>
        <v>0</v>
      </c>
      <c r="M40" s="12">
        <f>SUM(M41:M68)</f>
        <v>1804.2</v>
      </c>
      <c r="N40" s="153">
        <f>SUM(N41:N68)</f>
        <v>0</v>
      </c>
    </row>
    <row r="41" spans="1:14" ht="63.75" customHeight="1" x14ac:dyDescent="0.25">
      <c r="A41" s="154" t="s">
        <v>32</v>
      </c>
      <c r="B41" s="18" t="s">
        <v>138</v>
      </c>
      <c r="C41" s="315"/>
      <c r="D41" s="315"/>
      <c r="E41" s="62" t="s">
        <v>219</v>
      </c>
      <c r="F41" s="62" t="s">
        <v>221</v>
      </c>
      <c r="G41" s="303"/>
      <c r="H41" s="303"/>
      <c r="I41" s="303"/>
      <c r="J41" s="304"/>
      <c r="K41" s="13">
        <f>L41+M41+N41</f>
        <v>23</v>
      </c>
      <c r="L41" s="12">
        <v>0</v>
      </c>
      <c r="M41" s="12">
        <v>23</v>
      </c>
      <c r="N41" s="153">
        <f>SUM(N42:N69)</f>
        <v>0</v>
      </c>
    </row>
    <row r="42" spans="1:14" ht="27" customHeight="1" x14ac:dyDescent="0.25">
      <c r="A42" s="154" t="s">
        <v>36</v>
      </c>
      <c r="B42" s="18" t="s">
        <v>150</v>
      </c>
      <c r="C42" s="315"/>
      <c r="D42" s="315"/>
      <c r="E42" s="62" t="s">
        <v>220</v>
      </c>
      <c r="F42" s="62" t="s">
        <v>237</v>
      </c>
      <c r="G42" s="303"/>
      <c r="H42" s="303"/>
      <c r="I42" s="303"/>
      <c r="J42" s="304"/>
      <c r="K42" s="13">
        <f>L42+M42+N42</f>
        <v>10</v>
      </c>
      <c r="L42" s="12">
        <v>0</v>
      </c>
      <c r="M42" s="12">
        <v>10</v>
      </c>
      <c r="N42" s="153">
        <f>SUM(N43:N70)</f>
        <v>0</v>
      </c>
    </row>
    <row r="43" spans="1:14" ht="36" customHeight="1" x14ac:dyDescent="0.25">
      <c r="A43" s="154" t="s">
        <v>100</v>
      </c>
      <c r="B43" s="18" t="s">
        <v>238</v>
      </c>
      <c r="C43" s="315"/>
      <c r="D43" s="315"/>
      <c r="E43" s="62" t="s">
        <v>221</v>
      </c>
      <c r="F43" s="62" t="s">
        <v>216</v>
      </c>
      <c r="G43" s="303" t="s">
        <v>132</v>
      </c>
      <c r="H43" s="303"/>
      <c r="I43" s="303"/>
      <c r="J43" s="304">
        <v>70</v>
      </c>
      <c r="K43" s="13">
        <f t="shared" ref="K43:K68" si="5">L43+M43+N43</f>
        <v>20</v>
      </c>
      <c r="L43" s="12">
        <v>0</v>
      </c>
      <c r="M43" s="12">
        <v>20</v>
      </c>
      <c r="N43" s="153">
        <f>SUM(N44:N71)</f>
        <v>0</v>
      </c>
    </row>
    <row r="44" spans="1:14" ht="36" customHeight="1" x14ac:dyDescent="0.25">
      <c r="A44" s="154" t="s">
        <v>101</v>
      </c>
      <c r="B44" s="18" t="s">
        <v>102</v>
      </c>
      <c r="C44" s="315"/>
      <c r="D44" s="315"/>
      <c r="E44" s="62" t="s">
        <v>187</v>
      </c>
      <c r="F44" s="62" t="s">
        <v>239</v>
      </c>
      <c r="G44" s="303"/>
      <c r="H44" s="303"/>
      <c r="I44" s="303"/>
      <c r="J44" s="304"/>
      <c r="K44" s="13">
        <f t="shared" si="5"/>
        <v>2</v>
      </c>
      <c r="L44" s="12">
        <v>0</v>
      </c>
      <c r="M44" s="12">
        <v>2</v>
      </c>
      <c r="N44" s="153">
        <f>SUM(N45:N72)</f>
        <v>0</v>
      </c>
    </row>
    <row r="45" spans="1:14" ht="36.75" customHeight="1" x14ac:dyDescent="0.25">
      <c r="A45" s="154" t="s">
        <v>103</v>
      </c>
      <c r="B45" s="19" t="s">
        <v>104</v>
      </c>
      <c r="C45" s="315"/>
      <c r="D45" s="315"/>
      <c r="E45" s="62" t="s">
        <v>187</v>
      </c>
      <c r="F45" s="62" t="s">
        <v>239</v>
      </c>
      <c r="G45" s="303"/>
      <c r="H45" s="303"/>
      <c r="I45" s="303"/>
      <c r="J45" s="304"/>
      <c r="K45" s="13">
        <f t="shared" si="5"/>
        <v>2</v>
      </c>
      <c r="L45" s="12">
        <v>0</v>
      </c>
      <c r="M45" s="12">
        <v>2</v>
      </c>
      <c r="N45" s="153">
        <f>SUM(N46:N73)</f>
        <v>0</v>
      </c>
    </row>
    <row r="46" spans="1:14" ht="28.5" customHeight="1" x14ac:dyDescent="0.25">
      <c r="A46" s="154" t="s">
        <v>105</v>
      </c>
      <c r="B46" s="18" t="s">
        <v>240</v>
      </c>
      <c r="C46" s="315"/>
      <c r="D46" s="315"/>
      <c r="E46" s="62" t="s">
        <v>239</v>
      </c>
      <c r="F46" s="62" t="s">
        <v>241</v>
      </c>
      <c r="G46" s="303"/>
      <c r="H46" s="303"/>
      <c r="I46" s="303"/>
      <c r="J46" s="304"/>
      <c r="K46" s="13">
        <f t="shared" si="5"/>
        <v>2</v>
      </c>
      <c r="L46" s="12">
        <v>0</v>
      </c>
      <c r="M46" s="12">
        <v>2</v>
      </c>
      <c r="N46" s="153">
        <f t="shared" ref="N46:N48" si="6">SUM(N47:N73)</f>
        <v>0</v>
      </c>
    </row>
    <row r="47" spans="1:14" ht="61.5" customHeight="1" x14ac:dyDescent="0.25">
      <c r="A47" s="154" t="s">
        <v>106</v>
      </c>
      <c r="B47" s="18" t="s">
        <v>139</v>
      </c>
      <c r="C47" s="315"/>
      <c r="D47" s="315"/>
      <c r="E47" s="62" t="s">
        <v>220</v>
      </c>
      <c r="F47" s="62" t="s">
        <v>241</v>
      </c>
      <c r="G47" s="312" t="s">
        <v>133</v>
      </c>
      <c r="H47" s="312"/>
      <c r="I47" s="312"/>
      <c r="J47" s="304">
        <v>458</v>
      </c>
      <c r="K47" s="13">
        <f t="shared" si="5"/>
        <v>581</v>
      </c>
      <c r="L47" s="12">
        <v>0</v>
      </c>
      <c r="M47" s="12">
        <v>581</v>
      </c>
      <c r="N47" s="153">
        <f t="shared" si="6"/>
        <v>0</v>
      </c>
    </row>
    <row r="48" spans="1:14" ht="18" customHeight="1" x14ac:dyDescent="0.25">
      <c r="A48" s="154" t="s">
        <v>107</v>
      </c>
      <c r="B48" s="18" t="s">
        <v>242</v>
      </c>
      <c r="C48" s="315"/>
      <c r="D48" s="315"/>
      <c r="E48" s="62" t="s">
        <v>220</v>
      </c>
      <c r="F48" s="62" t="s">
        <v>241</v>
      </c>
      <c r="G48" s="312"/>
      <c r="H48" s="312"/>
      <c r="I48" s="312"/>
      <c r="J48" s="304"/>
      <c r="K48" s="13">
        <f t="shared" si="5"/>
        <v>150</v>
      </c>
      <c r="L48" s="12">
        <v>0</v>
      </c>
      <c r="M48" s="12">
        <v>150</v>
      </c>
      <c r="N48" s="153">
        <f t="shared" si="6"/>
        <v>0</v>
      </c>
    </row>
    <row r="49" spans="1:14" x14ac:dyDescent="0.25">
      <c r="A49" s="154" t="s">
        <v>108</v>
      </c>
      <c r="B49" s="18" t="s">
        <v>140</v>
      </c>
      <c r="C49" s="315"/>
      <c r="D49" s="315"/>
      <c r="E49" s="62" t="s">
        <v>221</v>
      </c>
      <c r="F49" s="62" t="s">
        <v>241</v>
      </c>
      <c r="G49" s="312"/>
      <c r="H49" s="312"/>
      <c r="I49" s="312"/>
      <c r="J49" s="304"/>
      <c r="K49" s="13">
        <f t="shared" si="5"/>
        <v>2</v>
      </c>
      <c r="L49" s="12">
        <v>0</v>
      </c>
      <c r="M49" s="12">
        <v>2</v>
      </c>
      <c r="N49" s="153">
        <f>SUM(N50:N77)</f>
        <v>0</v>
      </c>
    </row>
    <row r="50" spans="1:14" ht="45" x14ac:dyDescent="0.25">
      <c r="A50" s="154" t="s">
        <v>109</v>
      </c>
      <c r="B50" s="18" t="s">
        <v>141</v>
      </c>
      <c r="C50" s="315"/>
      <c r="D50" s="315"/>
      <c r="E50" s="62" t="s">
        <v>218</v>
      </c>
      <c r="F50" s="62" t="s">
        <v>216</v>
      </c>
      <c r="G50" s="312"/>
      <c r="H50" s="312"/>
      <c r="I50" s="312"/>
      <c r="J50" s="304"/>
      <c r="K50" s="13">
        <f t="shared" si="5"/>
        <v>25</v>
      </c>
      <c r="L50" s="12">
        <v>0</v>
      </c>
      <c r="M50" s="12">
        <v>25</v>
      </c>
      <c r="N50" s="153">
        <f>SUM(N51:N78)</f>
        <v>0</v>
      </c>
    </row>
    <row r="51" spans="1:14" ht="30" x14ac:dyDescent="0.25">
      <c r="A51" s="154" t="s">
        <v>110</v>
      </c>
      <c r="B51" s="18" t="s">
        <v>142</v>
      </c>
      <c r="C51" s="315"/>
      <c r="D51" s="315"/>
      <c r="E51" s="62" t="s">
        <v>218</v>
      </c>
      <c r="F51" s="62" t="s">
        <v>216</v>
      </c>
      <c r="G51" s="312"/>
      <c r="H51" s="312"/>
      <c r="I51" s="312"/>
      <c r="J51" s="304"/>
      <c r="K51" s="13">
        <f t="shared" si="5"/>
        <v>56</v>
      </c>
      <c r="L51" s="12">
        <v>0</v>
      </c>
      <c r="M51" s="12">
        <v>56</v>
      </c>
      <c r="N51" s="153">
        <f>SUM(N52:N79)</f>
        <v>0</v>
      </c>
    </row>
    <row r="52" spans="1:14" ht="20.25" customHeight="1" x14ac:dyDescent="0.25">
      <c r="A52" s="154" t="s">
        <v>111</v>
      </c>
      <c r="B52" s="18" t="s">
        <v>243</v>
      </c>
      <c r="C52" s="315"/>
      <c r="D52" s="315"/>
      <c r="E52" s="62" t="s">
        <v>218</v>
      </c>
      <c r="F52" s="62" t="s">
        <v>216</v>
      </c>
      <c r="G52" s="312"/>
      <c r="H52" s="312"/>
      <c r="I52" s="312"/>
      <c r="J52" s="304"/>
      <c r="K52" s="13">
        <f t="shared" si="5"/>
        <v>50</v>
      </c>
      <c r="L52" s="12">
        <v>0</v>
      </c>
      <c r="M52" s="12">
        <v>50</v>
      </c>
      <c r="N52" s="153">
        <f>SUM(N53:N80)</f>
        <v>0</v>
      </c>
    </row>
    <row r="53" spans="1:14" ht="30" x14ac:dyDescent="0.25">
      <c r="A53" s="154" t="s">
        <v>112</v>
      </c>
      <c r="B53" s="18" t="s">
        <v>184</v>
      </c>
      <c r="C53" s="315"/>
      <c r="D53" s="315"/>
      <c r="E53" s="62" t="s">
        <v>196</v>
      </c>
      <c r="F53" s="62" t="s">
        <v>216</v>
      </c>
      <c r="G53" s="312"/>
      <c r="H53" s="312"/>
      <c r="I53" s="312"/>
      <c r="J53" s="304"/>
      <c r="K53" s="13">
        <f t="shared" si="5"/>
        <v>0</v>
      </c>
      <c r="L53" s="12">
        <v>0</v>
      </c>
      <c r="M53" s="12">
        <v>0</v>
      </c>
      <c r="N53" s="153">
        <f>SUM(N55:N81)</f>
        <v>0</v>
      </c>
    </row>
    <row r="54" spans="1:14" ht="30" customHeight="1" x14ac:dyDescent="0.25">
      <c r="A54" s="154" t="s">
        <v>113</v>
      </c>
      <c r="B54" s="18" t="s">
        <v>244</v>
      </c>
      <c r="C54" s="315"/>
      <c r="D54" s="315"/>
      <c r="E54" s="62" t="s">
        <v>218</v>
      </c>
      <c r="F54" s="62" t="s">
        <v>221</v>
      </c>
      <c r="G54" s="312"/>
      <c r="H54" s="312"/>
      <c r="I54" s="312"/>
      <c r="J54" s="304"/>
      <c r="K54" s="13">
        <f t="shared" si="5"/>
        <v>3</v>
      </c>
      <c r="L54" s="12"/>
      <c r="M54" s="12">
        <v>3</v>
      </c>
      <c r="N54" s="153"/>
    </row>
    <row r="55" spans="1:14" ht="30" x14ac:dyDescent="0.25">
      <c r="A55" s="154" t="s">
        <v>172</v>
      </c>
      <c r="B55" s="19" t="s">
        <v>38</v>
      </c>
      <c r="C55" s="315"/>
      <c r="D55" s="315"/>
      <c r="E55" s="62" t="s">
        <v>218</v>
      </c>
      <c r="F55" s="62" t="s">
        <v>216</v>
      </c>
      <c r="G55" s="312"/>
      <c r="H55" s="312"/>
      <c r="I55" s="312"/>
      <c r="J55" s="304"/>
      <c r="K55" s="13">
        <f t="shared" si="5"/>
        <v>30</v>
      </c>
      <c r="L55" s="12">
        <v>0</v>
      </c>
      <c r="M55" s="12">
        <v>30</v>
      </c>
      <c r="N55" s="153">
        <f>SUM(N56:N81)</f>
        <v>0</v>
      </c>
    </row>
    <row r="56" spans="1:14" x14ac:dyDescent="0.25">
      <c r="A56" s="154" t="s">
        <v>114</v>
      </c>
      <c r="B56" s="19" t="s">
        <v>245</v>
      </c>
      <c r="C56" s="315"/>
      <c r="D56" s="315"/>
      <c r="E56" s="62" t="s">
        <v>218</v>
      </c>
      <c r="F56" s="62" t="s">
        <v>221</v>
      </c>
      <c r="G56" s="312"/>
      <c r="H56" s="312"/>
      <c r="I56" s="312"/>
      <c r="J56" s="304"/>
      <c r="K56" s="13">
        <f>L56+M56+N56</f>
        <v>40.4</v>
      </c>
      <c r="L56" s="12">
        <v>0</v>
      </c>
      <c r="M56" s="12">
        <v>40.4</v>
      </c>
      <c r="N56" s="153">
        <f>SUM(N57:N81)</f>
        <v>0</v>
      </c>
    </row>
    <row r="57" spans="1:14" x14ac:dyDescent="0.25">
      <c r="A57" s="154" t="s">
        <v>115</v>
      </c>
      <c r="B57" s="18" t="s">
        <v>246</v>
      </c>
      <c r="C57" s="315"/>
      <c r="D57" s="315"/>
      <c r="E57" s="62" t="s">
        <v>247</v>
      </c>
      <c r="F57" s="62" t="s">
        <v>221</v>
      </c>
      <c r="G57" s="312"/>
      <c r="H57" s="312"/>
      <c r="I57" s="312"/>
      <c r="J57" s="304"/>
      <c r="K57" s="13">
        <f t="shared" si="5"/>
        <v>3</v>
      </c>
      <c r="L57" s="12">
        <v>0</v>
      </c>
      <c r="M57" s="12">
        <v>3</v>
      </c>
      <c r="N57" s="153">
        <f>SUM(N58:N83)</f>
        <v>0</v>
      </c>
    </row>
    <row r="58" spans="1:14" x14ac:dyDescent="0.25">
      <c r="A58" s="154" t="s">
        <v>116</v>
      </c>
      <c r="B58" s="18" t="s">
        <v>120</v>
      </c>
      <c r="C58" s="315"/>
      <c r="D58" s="315"/>
      <c r="E58" s="62" t="s">
        <v>218</v>
      </c>
      <c r="F58" s="62" t="s">
        <v>216</v>
      </c>
      <c r="G58" s="312"/>
      <c r="H58" s="312"/>
      <c r="I58" s="312"/>
      <c r="J58" s="304"/>
      <c r="K58" s="13">
        <f t="shared" si="5"/>
        <v>25</v>
      </c>
      <c r="L58" s="12">
        <v>0</v>
      </c>
      <c r="M58" s="12">
        <v>25</v>
      </c>
      <c r="N58" s="153">
        <f>SUM(N59:N84)</f>
        <v>0</v>
      </c>
    </row>
    <row r="59" spans="1:14" ht="30" x14ac:dyDescent="0.25">
      <c r="A59" s="154" t="s">
        <v>117</v>
      </c>
      <c r="B59" s="18" t="s">
        <v>143</v>
      </c>
      <c r="C59" s="315"/>
      <c r="D59" s="315"/>
      <c r="E59" s="62" t="s">
        <v>218</v>
      </c>
      <c r="F59" s="62" t="s">
        <v>216</v>
      </c>
      <c r="G59" s="312"/>
      <c r="H59" s="312"/>
      <c r="I59" s="312"/>
      <c r="J59" s="304"/>
      <c r="K59" s="13">
        <f t="shared" si="5"/>
        <v>224.8</v>
      </c>
      <c r="L59" s="12">
        <v>0</v>
      </c>
      <c r="M59" s="12">
        <v>224.8</v>
      </c>
      <c r="N59" s="153">
        <f>SUM(N60:N85)</f>
        <v>0</v>
      </c>
    </row>
    <row r="60" spans="1:14" ht="18.75" customHeight="1" x14ac:dyDescent="0.25">
      <c r="A60" s="154" t="s">
        <v>118</v>
      </c>
      <c r="B60" s="19" t="s">
        <v>248</v>
      </c>
      <c r="C60" s="315"/>
      <c r="D60" s="315"/>
      <c r="E60" s="62" t="s">
        <v>218</v>
      </c>
      <c r="F60" s="62" t="s">
        <v>239</v>
      </c>
      <c r="G60" s="312"/>
      <c r="H60" s="312"/>
      <c r="I60" s="312"/>
      <c r="J60" s="304"/>
      <c r="K60" s="13">
        <f t="shared" si="5"/>
        <v>4</v>
      </c>
      <c r="L60" s="12">
        <v>0</v>
      </c>
      <c r="M60" s="12">
        <v>4</v>
      </c>
      <c r="N60" s="153">
        <f>SUM(N61:N85)</f>
        <v>0</v>
      </c>
    </row>
    <row r="61" spans="1:14" ht="33.75" customHeight="1" x14ac:dyDescent="0.25">
      <c r="A61" s="154" t="s">
        <v>119</v>
      </c>
      <c r="B61" s="18" t="s">
        <v>288</v>
      </c>
      <c r="C61" s="315"/>
      <c r="D61" s="315"/>
      <c r="E61" s="62" t="s">
        <v>218</v>
      </c>
      <c r="F61" s="62" t="s">
        <v>216</v>
      </c>
      <c r="G61" s="312"/>
      <c r="H61" s="312"/>
      <c r="I61" s="312"/>
      <c r="J61" s="304"/>
      <c r="K61" s="13">
        <f t="shared" si="5"/>
        <v>80</v>
      </c>
      <c r="L61" s="12">
        <v>0</v>
      </c>
      <c r="M61" s="12">
        <v>80</v>
      </c>
      <c r="N61" s="153">
        <f>SUM(N62:N86)</f>
        <v>0</v>
      </c>
    </row>
    <row r="62" spans="1:14" ht="15.75" customHeight="1" x14ac:dyDescent="0.25">
      <c r="A62" s="154" t="s">
        <v>121</v>
      </c>
      <c r="B62" s="18" t="s">
        <v>166</v>
      </c>
      <c r="C62" s="315"/>
      <c r="D62" s="315"/>
      <c r="E62" s="62" t="s">
        <v>181</v>
      </c>
      <c r="F62" s="62" t="s">
        <v>219</v>
      </c>
      <c r="G62" s="312"/>
      <c r="H62" s="312"/>
      <c r="I62" s="312"/>
      <c r="J62" s="304"/>
      <c r="K62" s="13">
        <f t="shared" si="5"/>
        <v>5</v>
      </c>
      <c r="L62" s="12">
        <v>0</v>
      </c>
      <c r="M62" s="12">
        <v>5</v>
      </c>
      <c r="N62" s="153">
        <f>SUM(N66:N86)</f>
        <v>0</v>
      </c>
    </row>
    <row r="63" spans="1:14" ht="30" x14ac:dyDescent="0.25">
      <c r="A63" s="154" t="s">
        <v>122</v>
      </c>
      <c r="B63" s="18" t="s">
        <v>185</v>
      </c>
      <c r="C63" s="315"/>
      <c r="D63" s="315"/>
      <c r="E63" s="62" t="s">
        <v>218</v>
      </c>
      <c r="F63" s="62" t="s">
        <v>216</v>
      </c>
      <c r="G63" s="312"/>
      <c r="H63" s="312"/>
      <c r="I63" s="312"/>
      <c r="J63" s="304"/>
      <c r="K63" s="13">
        <f t="shared" si="5"/>
        <v>11</v>
      </c>
      <c r="L63" s="12">
        <v>0</v>
      </c>
      <c r="M63" s="12">
        <v>11</v>
      </c>
      <c r="N63" s="153">
        <v>0</v>
      </c>
    </row>
    <row r="64" spans="1:14" x14ac:dyDescent="0.25">
      <c r="A64" s="154" t="s">
        <v>153</v>
      </c>
      <c r="B64" s="18" t="s">
        <v>165</v>
      </c>
      <c r="C64" s="315"/>
      <c r="D64" s="315"/>
      <c r="E64" s="62" t="s">
        <v>221</v>
      </c>
      <c r="F64" s="62" t="s">
        <v>216</v>
      </c>
      <c r="G64" s="312"/>
      <c r="H64" s="312"/>
      <c r="I64" s="312"/>
      <c r="J64" s="304"/>
      <c r="K64" s="13">
        <f t="shared" si="5"/>
        <v>2</v>
      </c>
      <c r="L64" s="12">
        <v>0</v>
      </c>
      <c r="M64" s="12">
        <v>2</v>
      </c>
      <c r="N64" s="153">
        <v>0</v>
      </c>
    </row>
    <row r="65" spans="1:14" ht="30" x14ac:dyDescent="0.25">
      <c r="A65" s="154" t="s">
        <v>164</v>
      </c>
      <c r="B65" s="18" t="s">
        <v>39</v>
      </c>
      <c r="C65" s="315"/>
      <c r="D65" s="315"/>
      <c r="E65" s="62" t="s">
        <v>218</v>
      </c>
      <c r="F65" s="62" t="s">
        <v>216</v>
      </c>
      <c r="G65" s="312"/>
      <c r="H65" s="312"/>
      <c r="I65" s="312"/>
      <c r="J65" s="304"/>
      <c r="K65" s="13">
        <f t="shared" si="5"/>
        <v>98</v>
      </c>
      <c r="L65" s="12">
        <v>0</v>
      </c>
      <c r="M65" s="12">
        <v>98</v>
      </c>
      <c r="N65" s="153">
        <v>0</v>
      </c>
    </row>
    <row r="66" spans="1:14" x14ac:dyDescent="0.25">
      <c r="A66" s="154" t="s">
        <v>249</v>
      </c>
      <c r="B66" s="19" t="s">
        <v>152</v>
      </c>
      <c r="C66" s="315"/>
      <c r="D66" s="315"/>
      <c r="E66" s="62" t="s">
        <v>220</v>
      </c>
      <c r="F66" s="62" t="s">
        <v>241</v>
      </c>
      <c r="G66" s="312"/>
      <c r="H66" s="312"/>
      <c r="I66" s="312"/>
      <c r="J66" s="304"/>
      <c r="K66" s="13">
        <f t="shared" si="5"/>
        <v>150</v>
      </c>
      <c r="L66" s="12">
        <v>0</v>
      </c>
      <c r="M66" s="12">
        <v>150</v>
      </c>
      <c r="N66" s="153">
        <f>SUM(N69:N91)</f>
        <v>0</v>
      </c>
    </row>
    <row r="67" spans="1:14" ht="30" x14ac:dyDescent="0.25">
      <c r="A67" s="154" t="s">
        <v>251</v>
      </c>
      <c r="B67" s="19" t="s">
        <v>250</v>
      </c>
      <c r="C67" s="315"/>
      <c r="D67" s="315"/>
      <c r="E67" s="62" t="s">
        <v>239</v>
      </c>
      <c r="F67" s="62" t="s">
        <v>241</v>
      </c>
      <c r="G67" s="312"/>
      <c r="H67" s="312"/>
      <c r="I67" s="312"/>
      <c r="J67" s="304"/>
      <c r="K67" s="13">
        <f t="shared" si="5"/>
        <v>155</v>
      </c>
      <c r="L67" s="12">
        <v>0</v>
      </c>
      <c r="M67" s="12">
        <v>155</v>
      </c>
      <c r="N67" s="153">
        <v>0</v>
      </c>
    </row>
    <row r="68" spans="1:14" ht="30.75" thickBot="1" x14ac:dyDescent="0.3">
      <c r="A68" s="155" t="s">
        <v>252</v>
      </c>
      <c r="B68" s="146" t="s">
        <v>186</v>
      </c>
      <c r="C68" s="316"/>
      <c r="D68" s="316"/>
      <c r="E68" s="156" t="s">
        <v>218</v>
      </c>
      <c r="F68" s="156" t="s">
        <v>216</v>
      </c>
      <c r="G68" s="313"/>
      <c r="H68" s="313"/>
      <c r="I68" s="313"/>
      <c r="J68" s="314"/>
      <c r="K68" s="13">
        <f t="shared" si="5"/>
        <v>50</v>
      </c>
      <c r="L68" s="157">
        <v>0</v>
      </c>
      <c r="M68" s="157">
        <v>50</v>
      </c>
      <c r="N68" s="158">
        <v>0</v>
      </c>
    </row>
    <row r="69" spans="1:14" ht="21.75" customHeight="1" x14ac:dyDescent="0.25">
      <c r="A69" s="142">
        <v>5</v>
      </c>
      <c r="B69" s="305" t="s">
        <v>130</v>
      </c>
      <c r="C69" s="305"/>
      <c r="D69" s="305"/>
      <c r="E69" s="305"/>
      <c r="F69" s="305"/>
      <c r="G69" s="305"/>
      <c r="H69" s="305"/>
      <c r="I69" s="305"/>
      <c r="J69" s="305"/>
      <c r="K69" s="305"/>
      <c r="L69" s="305"/>
      <c r="M69" s="305"/>
      <c r="N69" s="306"/>
    </row>
    <row r="70" spans="1:14" x14ac:dyDescent="0.25">
      <c r="A70" s="310" t="s">
        <v>15</v>
      </c>
      <c r="B70" s="311"/>
      <c r="C70" s="311"/>
      <c r="D70" s="311"/>
      <c r="E70" s="311"/>
      <c r="F70" s="311"/>
      <c r="G70" s="311"/>
      <c r="H70" s="311"/>
      <c r="I70" s="311"/>
      <c r="J70" s="311"/>
      <c r="K70" s="70">
        <f>K71+K72+K75+K76</f>
        <v>26640.6</v>
      </c>
      <c r="L70" s="70">
        <f>L71+L72+L75+L76</f>
        <v>3091.7</v>
      </c>
      <c r="M70" s="70">
        <f t="shared" ref="M70" si="7">M71+M72+M75+M76</f>
        <v>23548.9</v>
      </c>
      <c r="N70" s="129">
        <f t="shared" ref="N70" si="8">N71+N72+N75</f>
        <v>0</v>
      </c>
    </row>
    <row r="71" spans="1:14" ht="39.75" customHeight="1" x14ac:dyDescent="0.25">
      <c r="A71" s="130" t="s">
        <v>40</v>
      </c>
      <c r="B71" s="19" t="s">
        <v>16</v>
      </c>
      <c r="C71" s="19"/>
      <c r="D71" s="19" t="s">
        <v>13</v>
      </c>
      <c r="E71" s="58" t="s">
        <v>221</v>
      </c>
      <c r="F71" s="58" t="s">
        <v>216</v>
      </c>
      <c r="G71" s="254" t="s">
        <v>155</v>
      </c>
      <c r="H71" s="255"/>
      <c r="I71" s="256"/>
      <c r="J71" s="307" t="s">
        <v>262</v>
      </c>
      <c r="K71" s="13">
        <f>L71+M71</f>
        <v>6839.2</v>
      </c>
      <c r="L71" s="20">
        <v>0</v>
      </c>
      <c r="M71" s="20">
        <v>6839.2</v>
      </c>
      <c r="N71" s="143">
        <v>0</v>
      </c>
    </row>
    <row r="72" spans="1:14" ht="47.25" customHeight="1" x14ac:dyDescent="0.25">
      <c r="A72" s="130" t="s">
        <v>41</v>
      </c>
      <c r="B72" s="19" t="s">
        <v>17</v>
      </c>
      <c r="C72" s="19"/>
      <c r="D72" s="21" t="s">
        <v>18</v>
      </c>
      <c r="E72" s="58" t="s">
        <v>221</v>
      </c>
      <c r="F72" s="58" t="s">
        <v>216</v>
      </c>
      <c r="G72" s="257"/>
      <c r="H72" s="258"/>
      <c r="I72" s="259"/>
      <c r="J72" s="308"/>
      <c r="K72" s="13">
        <f>K73+K74</f>
        <v>15465.9</v>
      </c>
      <c r="L72" s="20">
        <v>0</v>
      </c>
      <c r="M72" s="20">
        <f>K72</f>
        <v>15465.9</v>
      </c>
      <c r="N72" s="143">
        <v>0</v>
      </c>
    </row>
    <row r="73" spans="1:14" ht="34.5" customHeight="1" x14ac:dyDescent="0.25">
      <c r="A73" s="144" t="s">
        <v>42</v>
      </c>
      <c r="B73" s="19" t="s">
        <v>171</v>
      </c>
      <c r="C73" s="19"/>
      <c r="D73" s="21" t="s">
        <v>18</v>
      </c>
      <c r="E73" s="58" t="s">
        <v>218</v>
      </c>
      <c r="F73" s="58" t="s">
        <v>216</v>
      </c>
      <c r="G73" s="257"/>
      <c r="H73" s="258"/>
      <c r="I73" s="259"/>
      <c r="J73" s="308"/>
      <c r="K73" s="13">
        <f>L73+M73</f>
        <v>3357.6</v>
      </c>
      <c r="L73" s="20">
        <v>0</v>
      </c>
      <c r="M73" s="20">
        <v>3357.6</v>
      </c>
      <c r="N73" s="143">
        <v>0</v>
      </c>
    </row>
    <row r="74" spans="1:14" ht="47.25" customHeight="1" x14ac:dyDescent="0.25">
      <c r="A74" s="144" t="s">
        <v>277</v>
      </c>
      <c r="B74" s="19" t="s">
        <v>20</v>
      </c>
      <c r="C74" s="19"/>
      <c r="D74" s="19" t="s">
        <v>19</v>
      </c>
      <c r="E74" s="58" t="s">
        <v>221</v>
      </c>
      <c r="F74" s="58" t="s">
        <v>216</v>
      </c>
      <c r="G74" s="257"/>
      <c r="H74" s="258"/>
      <c r="I74" s="259"/>
      <c r="J74" s="308"/>
      <c r="K74" s="13">
        <v>12108.3</v>
      </c>
      <c r="L74" s="20">
        <v>0</v>
      </c>
      <c r="M74" s="20">
        <v>12108.3</v>
      </c>
      <c r="N74" s="143">
        <v>0</v>
      </c>
    </row>
    <row r="75" spans="1:14" ht="111.75" customHeight="1" x14ac:dyDescent="0.25">
      <c r="A75" s="130" t="s">
        <v>43</v>
      </c>
      <c r="B75" s="19" t="s">
        <v>131</v>
      </c>
      <c r="C75" s="19"/>
      <c r="D75" s="19" t="s">
        <v>13</v>
      </c>
      <c r="E75" s="58" t="s">
        <v>221</v>
      </c>
      <c r="F75" s="58" t="s">
        <v>216</v>
      </c>
      <c r="G75" s="257"/>
      <c r="H75" s="258"/>
      <c r="I75" s="259"/>
      <c r="J75" s="308"/>
      <c r="K75" s="13">
        <f>L75+M75</f>
        <v>2133.3000000000002</v>
      </c>
      <c r="L75" s="20">
        <v>1599.9</v>
      </c>
      <c r="M75" s="20">
        <v>533.4</v>
      </c>
      <c r="N75" s="143">
        <v>0</v>
      </c>
    </row>
    <row r="76" spans="1:14" ht="37.5" customHeight="1" thickBot="1" x14ac:dyDescent="0.3">
      <c r="A76" s="145" t="s">
        <v>278</v>
      </c>
      <c r="B76" s="146" t="s">
        <v>279</v>
      </c>
      <c r="C76" s="146"/>
      <c r="D76" s="146" t="s">
        <v>13</v>
      </c>
      <c r="E76" s="124" t="s">
        <v>220</v>
      </c>
      <c r="F76" s="124" t="s">
        <v>216</v>
      </c>
      <c r="G76" s="260"/>
      <c r="H76" s="261"/>
      <c r="I76" s="262"/>
      <c r="J76" s="309"/>
      <c r="K76" s="147">
        <f>L76+M76</f>
        <v>2202.1999999999998</v>
      </c>
      <c r="L76" s="148">
        <v>1491.8</v>
      </c>
      <c r="M76" s="148">
        <v>710.4</v>
      </c>
      <c r="N76" s="149"/>
    </row>
    <row r="77" spans="1:14" ht="21" customHeight="1" x14ac:dyDescent="0.25">
      <c r="A77" s="128">
        <v>6</v>
      </c>
      <c r="B77" s="317" t="s">
        <v>44</v>
      </c>
      <c r="C77" s="317"/>
      <c r="D77" s="317"/>
      <c r="E77" s="317"/>
      <c r="F77" s="317"/>
      <c r="G77" s="317"/>
      <c r="H77" s="317"/>
      <c r="I77" s="317"/>
      <c r="J77" s="317"/>
      <c r="K77" s="317"/>
      <c r="L77" s="317"/>
      <c r="M77" s="317"/>
      <c r="N77" s="318"/>
    </row>
    <row r="78" spans="1:14" x14ac:dyDescent="0.25">
      <c r="A78" s="310" t="s">
        <v>11</v>
      </c>
      <c r="B78" s="311"/>
      <c r="C78" s="311"/>
      <c r="D78" s="311"/>
      <c r="E78" s="311"/>
      <c r="F78" s="311"/>
      <c r="G78" s="319"/>
      <c r="H78" s="319"/>
      <c r="I78" s="319"/>
      <c r="J78" s="71"/>
      <c r="K78" s="70">
        <f>K79+K80</f>
        <v>566.20000000000005</v>
      </c>
      <c r="L78" s="70"/>
      <c r="M78" s="70">
        <f>M79+M80</f>
        <v>566.20000000000005</v>
      </c>
      <c r="N78" s="129">
        <v>0</v>
      </c>
    </row>
    <row r="79" spans="1:14" ht="82.5" customHeight="1" x14ac:dyDescent="0.25">
      <c r="A79" s="130" t="s">
        <v>45</v>
      </c>
      <c r="B79" s="22" t="s">
        <v>21</v>
      </c>
      <c r="C79" s="22"/>
      <c r="D79" s="22" t="s">
        <v>156</v>
      </c>
      <c r="E79" s="58" t="s">
        <v>217</v>
      </c>
      <c r="F79" s="176" t="s">
        <v>216</v>
      </c>
      <c r="G79" s="286" t="s">
        <v>94</v>
      </c>
      <c r="H79" s="287"/>
      <c r="I79" s="288"/>
      <c r="J79" s="177" t="s">
        <v>263</v>
      </c>
      <c r="K79" s="23">
        <v>0</v>
      </c>
      <c r="L79" s="21">
        <v>0</v>
      </c>
      <c r="M79" s="21">
        <v>0</v>
      </c>
      <c r="N79" s="131">
        <v>0</v>
      </c>
    </row>
    <row r="80" spans="1:14" ht="66.75" customHeight="1" x14ac:dyDescent="0.25">
      <c r="A80" s="130" t="s">
        <v>47</v>
      </c>
      <c r="B80" s="24" t="s">
        <v>48</v>
      </c>
      <c r="C80" s="25"/>
      <c r="D80" s="22" t="s">
        <v>157</v>
      </c>
      <c r="E80" s="58" t="s">
        <v>217</v>
      </c>
      <c r="F80" s="176" t="s">
        <v>216</v>
      </c>
      <c r="G80" s="289"/>
      <c r="H80" s="290"/>
      <c r="I80" s="291"/>
      <c r="J80" s="178"/>
      <c r="K80" s="26">
        <f>SUM(K81:K91)</f>
        <v>566.20000000000005</v>
      </c>
      <c r="L80" s="27">
        <f>SUM(L81:L91)</f>
        <v>0</v>
      </c>
      <c r="M80" s="27">
        <f>SUM(M81:M91)</f>
        <v>566.20000000000005</v>
      </c>
      <c r="N80" s="132">
        <f>SUM(N81:N91)</f>
        <v>0</v>
      </c>
    </row>
    <row r="81" spans="1:14" ht="36" customHeight="1" x14ac:dyDescent="0.25">
      <c r="A81" s="133" t="s">
        <v>49</v>
      </c>
      <c r="B81" s="28" t="s">
        <v>253</v>
      </c>
      <c r="C81" s="25"/>
      <c r="D81" s="29" t="s">
        <v>254</v>
      </c>
      <c r="E81" s="58" t="s">
        <v>217</v>
      </c>
      <c r="F81" s="58" t="s">
        <v>239</v>
      </c>
      <c r="G81" s="263" t="s">
        <v>95</v>
      </c>
      <c r="H81" s="263"/>
      <c r="I81" s="263"/>
      <c r="J81" s="266" t="s">
        <v>264</v>
      </c>
      <c r="K81" s="30">
        <v>7</v>
      </c>
      <c r="L81" s="27">
        <v>0</v>
      </c>
      <c r="M81" s="31">
        <f>K81</f>
        <v>7</v>
      </c>
      <c r="N81" s="134">
        <v>0</v>
      </c>
    </row>
    <row r="82" spans="1:14" ht="34.5" customHeight="1" x14ac:dyDescent="0.25">
      <c r="A82" s="133" t="s">
        <v>50</v>
      </c>
      <c r="B82" s="28" t="s">
        <v>176</v>
      </c>
      <c r="C82" s="25"/>
      <c r="D82" s="22" t="s">
        <v>177</v>
      </c>
      <c r="E82" s="58" t="s">
        <v>261</v>
      </c>
      <c r="F82" s="58" t="s">
        <v>221</v>
      </c>
      <c r="G82" s="264"/>
      <c r="H82" s="264"/>
      <c r="I82" s="264"/>
      <c r="J82" s="266"/>
      <c r="K82" s="30">
        <v>7</v>
      </c>
      <c r="L82" s="27">
        <v>0</v>
      </c>
      <c r="M82" s="31">
        <f t="shared" ref="M82:M91" si="9">K82</f>
        <v>7</v>
      </c>
      <c r="N82" s="134"/>
    </row>
    <row r="83" spans="1:14" ht="44.25" customHeight="1" x14ac:dyDescent="0.25">
      <c r="A83" s="133" t="s">
        <v>51</v>
      </c>
      <c r="B83" s="28" t="s">
        <v>144</v>
      </c>
      <c r="C83" s="25"/>
      <c r="D83" s="22" t="s">
        <v>158</v>
      </c>
      <c r="E83" s="58" t="s">
        <v>217</v>
      </c>
      <c r="F83" s="58" t="s">
        <v>216</v>
      </c>
      <c r="G83" s="264"/>
      <c r="H83" s="264"/>
      <c r="I83" s="264"/>
      <c r="J83" s="266"/>
      <c r="K83" s="30">
        <v>9</v>
      </c>
      <c r="L83" s="31">
        <v>0</v>
      </c>
      <c r="M83" s="31">
        <f t="shared" si="9"/>
        <v>9</v>
      </c>
      <c r="N83" s="134">
        <v>0</v>
      </c>
    </row>
    <row r="84" spans="1:14" ht="46.5" customHeight="1" x14ac:dyDescent="0.25">
      <c r="A84" s="135" t="s">
        <v>53</v>
      </c>
      <c r="B84" s="24" t="s">
        <v>255</v>
      </c>
      <c r="C84" s="25"/>
      <c r="D84" s="22" t="s">
        <v>123</v>
      </c>
      <c r="E84" s="58" t="s">
        <v>217</v>
      </c>
      <c r="F84" s="58" t="s">
        <v>224</v>
      </c>
      <c r="G84" s="264"/>
      <c r="H84" s="264"/>
      <c r="I84" s="264"/>
      <c r="J84" s="266"/>
      <c r="K84" s="227">
        <f>L84+M84</f>
        <v>24.099999999999994</v>
      </c>
      <c r="L84" s="31">
        <v>0</v>
      </c>
      <c r="M84" s="31">
        <f>70.1-46</f>
        <v>24.099999999999994</v>
      </c>
      <c r="N84" s="134">
        <v>0</v>
      </c>
    </row>
    <row r="85" spans="1:14" ht="61.5" customHeight="1" x14ac:dyDescent="0.25">
      <c r="A85" s="115" t="s">
        <v>54</v>
      </c>
      <c r="B85" s="24" t="s">
        <v>256</v>
      </c>
      <c r="C85" s="25"/>
      <c r="D85" s="19" t="s">
        <v>159</v>
      </c>
      <c r="E85" s="58" t="s">
        <v>217</v>
      </c>
      <c r="F85" s="58" t="s">
        <v>220</v>
      </c>
      <c r="G85" s="264"/>
      <c r="H85" s="264"/>
      <c r="I85" s="264"/>
      <c r="J85" s="266"/>
      <c r="K85" s="30">
        <v>5</v>
      </c>
      <c r="L85" s="31">
        <v>0</v>
      </c>
      <c r="M85" s="31">
        <f t="shared" si="9"/>
        <v>5</v>
      </c>
      <c r="N85" s="134">
        <v>0</v>
      </c>
    </row>
    <row r="86" spans="1:14" ht="30" x14ac:dyDescent="0.25">
      <c r="A86" s="135" t="s">
        <v>55</v>
      </c>
      <c r="B86" s="24" t="s">
        <v>52</v>
      </c>
      <c r="C86" s="25"/>
      <c r="D86" s="22" t="s">
        <v>46</v>
      </c>
      <c r="E86" s="58" t="s">
        <v>217</v>
      </c>
      <c r="F86" s="58" t="s">
        <v>216</v>
      </c>
      <c r="G86" s="264"/>
      <c r="H86" s="264"/>
      <c r="I86" s="264"/>
      <c r="J86" s="266"/>
      <c r="K86" s="30">
        <v>40.9</v>
      </c>
      <c r="L86" s="31">
        <v>0</v>
      </c>
      <c r="M86" s="31">
        <f t="shared" si="9"/>
        <v>40.9</v>
      </c>
      <c r="N86" s="134">
        <v>0</v>
      </c>
    </row>
    <row r="87" spans="1:14" ht="32.25" customHeight="1" x14ac:dyDescent="0.25">
      <c r="A87" s="135" t="s">
        <v>182</v>
      </c>
      <c r="B87" s="24" t="s">
        <v>257</v>
      </c>
      <c r="C87" s="25"/>
      <c r="D87" s="22" t="s">
        <v>46</v>
      </c>
      <c r="E87" s="58" t="s">
        <v>190</v>
      </c>
      <c r="F87" s="58" t="s">
        <v>220</v>
      </c>
      <c r="G87" s="264"/>
      <c r="H87" s="264"/>
      <c r="I87" s="264"/>
      <c r="J87" s="266"/>
      <c r="K87" s="30">
        <v>73.2</v>
      </c>
      <c r="L87" s="31">
        <v>0</v>
      </c>
      <c r="M87" s="31">
        <f t="shared" si="9"/>
        <v>73.2</v>
      </c>
      <c r="N87" s="134">
        <v>0</v>
      </c>
    </row>
    <row r="88" spans="1:14" x14ac:dyDescent="0.25">
      <c r="A88" s="135" t="s">
        <v>192</v>
      </c>
      <c r="B88" s="24" t="s">
        <v>258</v>
      </c>
      <c r="C88" s="25"/>
      <c r="D88" s="22" t="s">
        <v>46</v>
      </c>
      <c r="E88" s="58" t="s">
        <v>230</v>
      </c>
      <c r="F88" s="58" t="s">
        <v>237</v>
      </c>
      <c r="G88" s="264"/>
      <c r="H88" s="264"/>
      <c r="I88" s="264"/>
      <c r="J88" s="266"/>
      <c r="K88" s="30">
        <v>10</v>
      </c>
      <c r="L88" s="31">
        <v>0</v>
      </c>
      <c r="M88" s="31">
        <f t="shared" si="9"/>
        <v>10</v>
      </c>
      <c r="N88" s="134">
        <v>0</v>
      </c>
    </row>
    <row r="89" spans="1:14" ht="32.25" customHeight="1" x14ac:dyDescent="0.25">
      <c r="A89" s="135" t="s">
        <v>193</v>
      </c>
      <c r="B89" s="24" t="s">
        <v>259</v>
      </c>
      <c r="C89" s="25"/>
      <c r="D89" s="22" t="s">
        <v>46</v>
      </c>
      <c r="E89" s="58" t="s">
        <v>237</v>
      </c>
      <c r="F89" s="58" t="s">
        <v>260</v>
      </c>
      <c r="G89" s="264"/>
      <c r="H89" s="264"/>
      <c r="I89" s="264"/>
      <c r="J89" s="266"/>
      <c r="K89" s="30">
        <v>10</v>
      </c>
      <c r="L89" s="31">
        <v>0</v>
      </c>
      <c r="M89" s="31">
        <f t="shared" si="9"/>
        <v>10</v>
      </c>
      <c r="N89" s="134">
        <v>0</v>
      </c>
    </row>
    <row r="90" spans="1:14" ht="30" x14ac:dyDescent="0.25">
      <c r="A90" s="135" t="s">
        <v>194</v>
      </c>
      <c r="B90" s="24" t="s">
        <v>191</v>
      </c>
      <c r="C90" s="25"/>
      <c r="D90" s="22" t="s">
        <v>46</v>
      </c>
      <c r="E90" s="58" t="s">
        <v>217</v>
      </c>
      <c r="F90" s="58" t="s">
        <v>216</v>
      </c>
      <c r="G90" s="264"/>
      <c r="H90" s="264"/>
      <c r="I90" s="264"/>
      <c r="J90" s="266"/>
      <c r="K90" s="30">
        <v>5</v>
      </c>
      <c r="L90" s="31">
        <v>0</v>
      </c>
      <c r="M90" s="31">
        <f t="shared" si="9"/>
        <v>5</v>
      </c>
      <c r="N90" s="134">
        <v>0</v>
      </c>
    </row>
    <row r="91" spans="1:14" ht="75.75" thickBot="1" x14ac:dyDescent="0.3">
      <c r="A91" s="136" t="s">
        <v>195</v>
      </c>
      <c r="B91" s="109" t="s">
        <v>56</v>
      </c>
      <c r="C91" s="137"/>
      <c r="D91" s="138" t="s">
        <v>46</v>
      </c>
      <c r="E91" s="124" t="s">
        <v>217</v>
      </c>
      <c r="F91" s="124" t="s">
        <v>216</v>
      </c>
      <c r="G91" s="265"/>
      <c r="H91" s="265"/>
      <c r="I91" s="265"/>
      <c r="J91" s="267"/>
      <c r="K91" s="139">
        <v>375</v>
      </c>
      <c r="L91" s="140">
        <v>0</v>
      </c>
      <c r="M91" s="140">
        <f t="shared" si="9"/>
        <v>375</v>
      </c>
      <c r="N91" s="141">
        <v>0</v>
      </c>
    </row>
    <row r="92" spans="1:14" ht="22.5" customHeight="1" x14ac:dyDescent="0.3">
      <c r="A92" s="119" t="s">
        <v>57</v>
      </c>
      <c r="B92" s="268" t="s">
        <v>81</v>
      </c>
      <c r="C92" s="268"/>
      <c r="D92" s="268"/>
      <c r="E92" s="268"/>
      <c r="F92" s="268"/>
      <c r="G92" s="268"/>
      <c r="H92" s="268"/>
      <c r="I92" s="268"/>
      <c r="J92" s="268"/>
      <c r="K92" s="268"/>
      <c r="L92" s="268"/>
      <c r="M92" s="268"/>
      <c r="N92" s="269"/>
    </row>
    <row r="93" spans="1:14" ht="19.5" customHeight="1" x14ac:dyDescent="0.25">
      <c r="A93" s="270" t="s">
        <v>11</v>
      </c>
      <c r="B93" s="271"/>
      <c r="C93" s="271"/>
      <c r="D93" s="271"/>
      <c r="E93" s="271"/>
      <c r="F93" s="271"/>
      <c r="G93" s="271"/>
      <c r="H93" s="271"/>
      <c r="I93" s="271"/>
      <c r="J93" s="32"/>
      <c r="K93" s="72">
        <f>K94+K95</f>
        <v>157860.40000000002</v>
      </c>
      <c r="L93" s="72">
        <f t="shared" ref="L93:M93" si="10">L94+L95</f>
        <v>0</v>
      </c>
      <c r="M93" s="72">
        <f t="shared" si="10"/>
        <v>157860.40000000002</v>
      </c>
      <c r="N93" s="110">
        <f t="shared" ref="N93" si="11">N94+N95</f>
        <v>0</v>
      </c>
    </row>
    <row r="94" spans="1:14" ht="45" x14ac:dyDescent="0.25">
      <c r="A94" s="85" t="s">
        <v>58</v>
      </c>
      <c r="B94" s="35" t="s">
        <v>59</v>
      </c>
      <c r="C94" s="34"/>
      <c r="D94" s="35" t="s">
        <v>60</v>
      </c>
      <c r="E94" s="58" t="s">
        <v>217</v>
      </c>
      <c r="F94" s="58" t="s">
        <v>216</v>
      </c>
      <c r="G94" s="274" t="s">
        <v>96</v>
      </c>
      <c r="H94" s="274"/>
      <c r="I94" s="274"/>
      <c r="J94" s="278" t="s">
        <v>265</v>
      </c>
      <c r="K94" s="36">
        <f>M94</f>
        <v>14198</v>
      </c>
      <c r="L94" s="37">
        <v>0</v>
      </c>
      <c r="M94" s="37">
        <v>14198</v>
      </c>
      <c r="N94" s="112">
        <v>0</v>
      </c>
    </row>
    <row r="95" spans="1:14" ht="45" x14ac:dyDescent="0.25">
      <c r="A95" s="85" t="s">
        <v>61</v>
      </c>
      <c r="B95" s="35" t="s">
        <v>12</v>
      </c>
      <c r="C95" s="34"/>
      <c r="D95" s="35" t="s">
        <v>62</v>
      </c>
      <c r="E95" s="58" t="s">
        <v>217</v>
      </c>
      <c r="F95" s="58" t="s">
        <v>216</v>
      </c>
      <c r="G95" s="274"/>
      <c r="H95" s="274"/>
      <c r="I95" s="274"/>
      <c r="J95" s="278"/>
      <c r="K95" s="36">
        <f>K96+K97+K98</f>
        <v>143662.40000000002</v>
      </c>
      <c r="L95" s="36">
        <f t="shared" ref="L95:N95" si="12">L96+L97+L98</f>
        <v>0</v>
      </c>
      <c r="M95" s="37">
        <f>M96+M97+M98</f>
        <v>143662.40000000002</v>
      </c>
      <c r="N95" s="120">
        <f t="shared" si="12"/>
        <v>0</v>
      </c>
    </row>
    <row r="96" spans="1:14" x14ac:dyDescent="0.25">
      <c r="A96" s="85" t="s">
        <v>128</v>
      </c>
      <c r="B96" s="35"/>
      <c r="C96" s="34"/>
      <c r="D96" s="38" t="s">
        <v>83</v>
      </c>
      <c r="E96" s="58" t="s">
        <v>217</v>
      </c>
      <c r="F96" s="58" t="s">
        <v>216</v>
      </c>
      <c r="G96" s="274"/>
      <c r="H96" s="274"/>
      <c r="I96" s="274"/>
      <c r="J96" s="278"/>
      <c r="K96" s="36">
        <f>L96+M96</f>
        <v>67886.3</v>
      </c>
      <c r="L96" s="37">
        <v>0</v>
      </c>
      <c r="M96" s="37">
        <v>67886.3</v>
      </c>
      <c r="N96" s="112">
        <v>0</v>
      </c>
    </row>
    <row r="97" spans="1:16" ht="30" customHeight="1" x14ac:dyDescent="0.25">
      <c r="A97" s="121" t="s">
        <v>129</v>
      </c>
      <c r="B97" s="35"/>
      <c r="C97" s="34"/>
      <c r="D97" s="38" t="s">
        <v>82</v>
      </c>
      <c r="E97" s="58" t="s">
        <v>217</v>
      </c>
      <c r="F97" s="58" t="s">
        <v>216</v>
      </c>
      <c r="G97" s="274"/>
      <c r="H97" s="274"/>
      <c r="I97" s="274"/>
      <c r="J97" s="278"/>
      <c r="K97" s="36">
        <f>L97+M97</f>
        <v>57188.9</v>
      </c>
      <c r="L97" s="37">
        <v>0</v>
      </c>
      <c r="M97" s="37">
        <v>57188.9</v>
      </c>
      <c r="N97" s="112">
        <v>0</v>
      </c>
    </row>
    <row r="98" spans="1:16" ht="29.25" customHeight="1" thickBot="1" x14ac:dyDescent="0.3">
      <c r="A98" s="87" t="s">
        <v>160</v>
      </c>
      <c r="B98" s="122"/>
      <c r="C98" s="108"/>
      <c r="D98" s="123" t="s">
        <v>46</v>
      </c>
      <c r="E98" s="124" t="s">
        <v>217</v>
      </c>
      <c r="F98" s="124" t="s">
        <v>216</v>
      </c>
      <c r="G98" s="275"/>
      <c r="H98" s="275"/>
      <c r="I98" s="275"/>
      <c r="J98" s="279"/>
      <c r="K98" s="125">
        <f>L98+M98</f>
        <v>18587.2</v>
      </c>
      <c r="L98" s="126">
        <v>0</v>
      </c>
      <c r="M98" s="126">
        <v>18587.2</v>
      </c>
      <c r="N98" s="127">
        <v>0</v>
      </c>
    </row>
    <row r="99" spans="1:16" ht="20.25" customHeight="1" x14ac:dyDescent="0.3">
      <c r="A99" s="105" t="s">
        <v>63</v>
      </c>
      <c r="B99" s="272" t="s">
        <v>64</v>
      </c>
      <c r="C99" s="272"/>
      <c r="D99" s="272"/>
      <c r="E99" s="272"/>
      <c r="F99" s="272"/>
      <c r="G99" s="272"/>
      <c r="H99" s="272"/>
      <c r="I99" s="272"/>
      <c r="J99" s="272"/>
      <c r="K99" s="272"/>
      <c r="L99" s="272"/>
      <c r="M99" s="272"/>
      <c r="N99" s="273"/>
    </row>
    <row r="100" spans="1:16" x14ac:dyDescent="0.25">
      <c r="A100" s="270" t="s">
        <v>11</v>
      </c>
      <c r="B100" s="271"/>
      <c r="C100" s="271"/>
      <c r="D100" s="271"/>
      <c r="E100" s="271"/>
      <c r="F100" s="271"/>
      <c r="G100" s="271"/>
      <c r="H100" s="271"/>
      <c r="I100" s="271"/>
      <c r="J100" s="271"/>
      <c r="K100" s="223">
        <f>K104+K109+K115+K117+K112+K120</f>
        <v>5832.3</v>
      </c>
      <c r="L100" s="72">
        <f>L104+L109+L115+L117+L112</f>
        <v>0</v>
      </c>
      <c r="M100" s="72">
        <f>M104+M109+M115+M117+M112+M120</f>
        <v>5832.3</v>
      </c>
      <c r="N100" s="110">
        <f>N104+N109+N115</f>
        <v>0</v>
      </c>
    </row>
    <row r="101" spans="1:16" ht="32.25" customHeight="1" x14ac:dyDescent="0.25">
      <c r="A101" s="111" t="s">
        <v>65</v>
      </c>
      <c r="B101" s="216" t="s">
        <v>294</v>
      </c>
      <c r="C101" s="34"/>
      <c r="D101" s="39" t="s">
        <v>126</v>
      </c>
      <c r="E101" s="24" t="s">
        <v>237</v>
      </c>
      <c r="F101" s="24" t="s">
        <v>216</v>
      </c>
      <c r="G101" s="364" t="s">
        <v>97</v>
      </c>
      <c r="H101" s="364"/>
      <c r="I101" s="364"/>
      <c r="J101" s="278" t="s">
        <v>98</v>
      </c>
      <c r="K101" s="30">
        <f>M101</f>
        <v>561.1</v>
      </c>
      <c r="L101" s="37">
        <v>0</v>
      </c>
      <c r="M101" s="37">
        <v>561.1</v>
      </c>
      <c r="N101" s="112">
        <v>0</v>
      </c>
    </row>
    <row r="102" spans="1:16" ht="15.75" customHeight="1" x14ac:dyDescent="0.25">
      <c r="A102" s="111" t="s">
        <v>225</v>
      </c>
      <c r="B102" s="35" t="s">
        <v>223</v>
      </c>
      <c r="C102" s="34"/>
      <c r="D102" s="40" t="s">
        <v>126</v>
      </c>
      <c r="E102" s="24" t="s">
        <v>218</v>
      </c>
      <c r="F102" s="24" t="s">
        <v>224</v>
      </c>
      <c r="G102" s="364"/>
      <c r="H102" s="364"/>
      <c r="I102" s="364"/>
      <c r="J102" s="278"/>
      <c r="K102" s="30">
        <v>520.20000000000005</v>
      </c>
      <c r="L102" s="37">
        <v>0</v>
      </c>
      <c r="M102" s="37">
        <f t="shared" ref="M102:M106" si="13">K102</f>
        <v>520.20000000000005</v>
      </c>
      <c r="N102" s="112">
        <v>0</v>
      </c>
      <c r="P102" s="7"/>
    </row>
    <row r="103" spans="1:16" ht="35.25" customHeight="1" x14ac:dyDescent="0.25">
      <c r="A103" s="218" t="s">
        <v>295</v>
      </c>
      <c r="B103" s="217" t="s">
        <v>296</v>
      </c>
      <c r="C103" s="34"/>
      <c r="D103" s="40" t="s">
        <v>126</v>
      </c>
      <c r="E103" s="24" t="s">
        <v>237</v>
      </c>
      <c r="F103" s="24" t="s">
        <v>216</v>
      </c>
      <c r="G103" s="364"/>
      <c r="H103" s="364"/>
      <c r="I103" s="364"/>
      <c r="J103" s="278"/>
      <c r="K103" s="30">
        <f>M103</f>
        <v>574.6</v>
      </c>
      <c r="L103" s="37"/>
      <c r="M103" s="37">
        <v>574.6</v>
      </c>
      <c r="N103" s="112"/>
    </row>
    <row r="104" spans="1:16" ht="15.75" x14ac:dyDescent="0.25">
      <c r="A104" s="276" t="s">
        <v>66</v>
      </c>
      <c r="B104" s="277"/>
      <c r="C104" s="277"/>
      <c r="D104" s="277"/>
      <c r="E104" s="277"/>
      <c r="F104" s="277"/>
      <c r="G104" s="364"/>
      <c r="H104" s="364"/>
      <c r="I104" s="364"/>
      <c r="J104" s="278"/>
      <c r="K104" s="26">
        <f>K101+K102+K103</f>
        <v>1655.9</v>
      </c>
      <c r="L104" s="41">
        <f>L101+L102</f>
        <v>0</v>
      </c>
      <c r="M104" s="37">
        <f>K104</f>
        <v>1655.9</v>
      </c>
      <c r="N104" s="113">
        <f>N101+N102</f>
        <v>0</v>
      </c>
    </row>
    <row r="105" spans="1:16" ht="45" x14ac:dyDescent="0.25">
      <c r="A105" s="219" t="s">
        <v>226</v>
      </c>
      <c r="B105" s="35" t="s">
        <v>301</v>
      </c>
      <c r="C105" s="34"/>
      <c r="D105" s="35" t="s">
        <v>302</v>
      </c>
      <c r="E105" s="24" t="s">
        <v>224</v>
      </c>
      <c r="F105" s="24" t="s">
        <v>216</v>
      </c>
      <c r="G105" s="364"/>
      <c r="H105" s="364"/>
      <c r="I105" s="364"/>
      <c r="J105" s="278"/>
      <c r="K105" s="26">
        <f>L105+M105+N105</f>
        <v>494.8</v>
      </c>
      <c r="L105" s="41">
        <v>0</v>
      </c>
      <c r="M105" s="37">
        <v>494.8</v>
      </c>
      <c r="N105" s="113"/>
    </row>
    <row r="106" spans="1:16" ht="30.75" customHeight="1" x14ac:dyDescent="0.25">
      <c r="A106" s="219" t="s">
        <v>297</v>
      </c>
      <c r="B106" s="35" t="s">
        <v>168</v>
      </c>
      <c r="C106" s="34"/>
      <c r="D106" s="35" t="s">
        <v>227</v>
      </c>
      <c r="E106" s="24" t="s">
        <v>218</v>
      </c>
      <c r="F106" s="24" t="s">
        <v>224</v>
      </c>
      <c r="G106" s="364"/>
      <c r="H106" s="364"/>
      <c r="I106" s="364"/>
      <c r="J106" s="278"/>
      <c r="K106" s="30">
        <v>1000</v>
      </c>
      <c r="L106" s="37">
        <v>0</v>
      </c>
      <c r="M106" s="37">
        <f t="shared" si="13"/>
        <v>1000</v>
      </c>
      <c r="N106" s="112">
        <v>0</v>
      </c>
    </row>
    <row r="107" spans="1:16" ht="33" customHeight="1" x14ac:dyDescent="0.25">
      <c r="A107" s="219" t="s">
        <v>198</v>
      </c>
      <c r="B107" s="216" t="s">
        <v>298</v>
      </c>
      <c r="C107" s="34"/>
      <c r="D107" s="35" t="s">
        <v>197</v>
      </c>
      <c r="E107" s="24" t="s">
        <v>237</v>
      </c>
      <c r="F107" s="24" t="s">
        <v>216</v>
      </c>
      <c r="G107" s="364"/>
      <c r="H107" s="364"/>
      <c r="I107" s="364"/>
      <c r="J107" s="278"/>
      <c r="K107" s="30">
        <f>M107</f>
        <v>356.2</v>
      </c>
      <c r="L107" s="37">
        <v>0</v>
      </c>
      <c r="M107" s="37">
        <v>356.2</v>
      </c>
      <c r="N107" s="112">
        <v>0</v>
      </c>
    </row>
    <row r="108" spans="1:16" ht="33" customHeight="1" x14ac:dyDescent="0.25">
      <c r="A108" s="220" t="s">
        <v>300</v>
      </c>
      <c r="B108" s="216" t="s">
        <v>299</v>
      </c>
      <c r="C108" s="34"/>
      <c r="D108" s="35" t="s">
        <v>197</v>
      </c>
      <c r="E108" s="24" t="s">
        <v>237</v>
      </c>
      <c r="F108" s="24" t="s">
        <v>216</v>
      </c>
      <c r="G108" s="364"/>
      <c r="H108" s="364"/>
      <c r="I108" s="364"/>
      <c r="J108" s="278"/>
      <c r="K108" s="30">
        <f>M108</f>
        <v>306.8</v>
      </c>
      <c r="L108" s="37"/>
      <c r="M108" s="37">
        <v>306.8</v>
      </c>
      <c r="N108" s="112"/>
    </row>
    <row r="109" spans="1:16" ht="15.75" x14ac:dyDescent="0.25">
      <c r="A109" s="276" t="s">
        <v>67</v>
      </c>
      <c r="B109" s="277"/>
      <c r="C109" s="277"/>
      <c r="D109" s="277"/>
      <c r="E109" s="277"/>
      <c r="F109" s="277"/>
      <c r="G109" s="364"/>
      <c r="H109" s="364"/>
      <c r="I109" s="364"/>
      <c r="J109" s="278"/>
      <c r="K109" s="26">
        <f>K106+K107+K108+K105</f>
        <v>2157.8000000000002</v>
      </c>
      <c r="L109" s="41">
        <f>L106</f>
        <v>0</v>
      </c>
      <c r="M109" s="37">
        <f>K109</f>
        <v>2157.8000000000002</v>
      </c>
      <c r="N109" s="113">
        <f>SUM(N106:N107)</f>
        <v>0</v>
      </c>
    </row>
    <row r="110" spans="1:16" ht="32.25" hidden="1" customHeight="1" thickBot="1" x14ac:dyDescent="0.3">
      <c r="A110" s="116" t="s">
        <v>169</v>
      </c>
      <c r="B110" s="42" t="s">
        <v>199</v>
      </c>
      <c r="C110" s="67"/>
      <c r="D110" s="355" t="s">
        <v>200</v>
      </c>
      <c r="E110" s="28" t="s">
        <v>188</v>
      </c>
      <c r="F110" s="28" t="s">
        <v>196</v>
      </c>
      <c r="G110" s="364"/>
      <c r="H110" s="364"/>
      <c r="I110" s="364"/>
      <c r="J110" s="278"/>
      <c r="K110" s="27"/>
      <c r="L110" s="43">
        <v>0</v>
      </c>
      <c r="M110" s="37">
        <f>K110</f>
        <v>0</v>
      </c>
      <c r="N110" s="107">
        <v>0</v>
      </c>
    </row>
    <row r="111" spans="1:16" ht="16.5" hidden="1" customHeight="1" thickBot="1" x14ac:dyDescent="0.3">
      <c r="A111" s="116" t="s">
        <v>170</v>
      </c>
      <c r="B111" s="42" t="s">
        <v>168</v>
      </c>
      <c r="C111" s="67"/>
      <c r="D111" s="355"/>
      <c r="E111" s="24" t="s">
        <v>180</v>
      </c>
      <c r="F111" s="24" t="s">
        <v>187</v>
      </c>
      <c r="G111" s="364"/>
      <c r="H111" s="364"/>
      <c r="I111" s="364"/>
      <c r="J111" s="278"/>
      <c r="K111" s="27"/>
      <c r="L111" s="43">
        <v>0</v>
      </c>
      <c r="M111" s="37">
        <f t="shared" ref="M111" si="14">K111</f>
        <v>0</v>
      </c>
      <c r="N111" s="107">
        <v>0</v>
      </c>
    </row>
    <row r="112" spans="1:16" ht="17.25" hidden="1" customHeight="1" x14ac:dyDescent="0.25">
      <c r="A112" s="356" t="s">
        <v>127</v>
      </c>
      <c r="B112" s="357"/>
      <c r="C112" s="357"/>
      <c r="D112" s="357"/>
      <c r="E112" s="357"/>
      <c r="F112" s="357"/>
      <c r="G112" s="364"/>
      <c r="H112" s="364"/>
      <c r="I112" s="364"/>
      <c r="J112" s="278"/>
      <c r="K112" s="26">
        <f>SUM(K110:K111)</f>
        <v>0</v>
      </c>
      <c r="L112" s="43"/>
      <c r="M112" s="37">
        <f>M110+M111</f>
        <v>0</v>
      </c>
      <c r="N112" s="107"/>
    </row>
    <row r="113" spans="1:14" ht="47.25" x14ac:dyDescent="0.25">
      <c r="A113" s="226" t="s">
        <v>169</v>
      </c>
      <c r="B113" s="42" t="s">
        <v>202</v>
      </c>
      <c r="C113" s="67"/>
      <c r="D113" s="42" t="s">
        <v>213</v>
      </c>
      <c r="E113" s="28" t="s">
        <v>221</v>
      </c>
      <c r="F113" s="24" t="s">
        <v>228</v>
      </c>
      <c r="G113" s="364"/>
      <c r="H113" s="364"/>
      <c r="I113" s="364"/>
      <c r="J113" s="278"/>
      <c r="K113" s="27">
        <f>L113+M113</f>
        <v>59.7</v>
      </c>
      <c r="L113" s="43">
        <v>0</v>
      </c>
      <c r="M113" s="37">
        <v>59.7</v>
      </c>
      <c r="N113" s="107">
        <v>0</v>
      </c>
    </row>
    <row r="114" spans="1:14" ht="15.75" x14ac:dyDescent="0.25">
      <c r="A114" s="226" t="s">
        <v>170</v>
      </c>
      <c r="B114" s="42" t="s">
        <v>223</v>
      </c>
      <c r="C114" s="67"/>
      <c r="D114" s="42" t="s">
        <v>229</v>
      </c>
      <c r="E114" s="28" t="s">
        <v>221</v>
      </c>
      <c r="F114" s="24" t="s">
        <v>230</v>
      </c>
      <c r="G114" s="364"/>
      <c r="H114" s="364"/>
      <c r="I114" s="364"/>
      <c r="J114" s="278"/>
      <c r="K114" s="27">
        <v>295.60000000000002</v>
      </c>
      <c r="L114" s="43">
        <v>0</v>
      </c>
      <c r="M114" s="37">
        <v>295.60000000000002</v>
      </c>
      <c r="N114" s="107">
        <v>0</v>
      </c>
    </row>
    <row r="115" spans="1:14" ht="15.75" customHeight="1" x14ac:dyDescent="0.25">
      <c r="A115" s="356" t="s">
        <v>231</v>
      </c>
      <c r="B115" s="357"/>
      <c r="C115" s="357"/>
      <c r="D115" s="357"/>
      <c r="E115" s="357"/>
      <c r="F115" s="357"/>
      <c r="G115" s="364"/>
      <c r="H115" s="364"/>
      <c r="I115" s="364"/>
      <c r="J115" s="278"/>
      <c r="K115" s="26">
        <f>K113+K114</f>
        <v>355.3</v>
      </c>
      <c r="L115" s="41">
        <f>L113+L114</f>
        <v>0</v>
      </c>
      <c r="M115" s="37">
        <f>M113+M114</f>
        <v>355.3</v>
      </c>
      <c r="N115" s="113">
        <f>N113+N114</f>
        <v>0</v>
      </c>
    </row>
    <row r="116" spans="1:14" ht="37.5" customHeight="1" x14ac:dyDescent="0.25">
      <c r="A116" s="114" t="s">
        <v>207</v>
      </c>
      <c r="B116" s="42" t="s">
        <v>201</v>
      </c>
      <c r="C116" s="66"/>
      <c r="D116" s="221" t="s">
        <v>234</v>
      </c>
      <c r="E116" s="42" t="s">
        <v>221</v>
      </c>
      <c r="F116" s="42" t="s">
        <v>230</v>
      </c>
      <c r="G116" s="364"/>
      <c r="H116" s="364"/>
      <c r="I116" s="364"/>
      <c r="J116" s="278"/>
      <c r="K116" s="27">
        <f>M116</f>
        <v>1384.6</v>
      </c>
      <c r="L116" s="43">
        <v>0</v>
      </c>
      <c r="M116" s="37">
        <v>1384.6</v>
      </c>
      <c r="N116" s="107">
        <v>0</v>
      </c>
    </row>
    <row r="117" spans="1:14" ht="15.75" customHeight="1" x14ac:dyDescent="0.25">
      <c r="A117" s="356" t="s">
        <v>167</v>
      </c>
      <c r="B117" s="357"/>
      <c r="C117" s="357"/>
      <c r="D117" s="357"/>
      <c r="E117" s="357"/>
      <c r="F117" s="357"/>
      <c r="G117" s="364"/>
      <c r="H117" s="364"/>
      <c r="I117" s="364"/>
      <c r="J117" s="278"/>
      <c r="K117" s="26">
        <f>K116</f>
        <v>1384.6</v>
      </c>
      <c r="L117" s="41">
        <f>L116</f>
        <v>0</v>
      </c>
      <c r="M117" s="41">
        <f>M116</f>
        <v>1384.6</v>
      </c>
      <c r="N117" s="113">
        <f>N116</f>
        <v>0</v>
      </c>
    </row>
    <row r="118" spans="1:14" ht="15.75" customHeight="1" x14ac:dyDescent="0.25">
      <c r="A118" s="114" t="s">
        <v>232</v>
      </c>
      <c r="B118" s="42" t="s">
        <v>233</v>
      </c>
      <c r="C118" s="66"/>
      <c r="D118" s="358" t="s">
        <v>204</v>
      </c>
      <c r="E118" s="42" t="s">
        <v>235</v>
      </c>
      <c r="F118" s="28" t="s">
        <v>224</v>
      </c>
      <c r="G118" s="364"/>
      <c r="H118" s="364"/>
      <c r="I118" s="364"/>
      <c r="J118" s="278"/>
      <c r="K118" s="27">
        <v>150</v>
      </c>
      <c r="L118" s="43">
        <v>0</v>
      </c>
      <c r="M118" s="37">
        <v>150</v>
      </c>
      <c r="N118" s="107">
        <v>0</v>
      </c>
    </row>
    <row r="119" spans="1:14" ht="15.75" customHeight="1" x14ac:dyDescent="0.25">
      <c r="A119" s="222" t="s">
        <v>291</v>
      </c>
      <c r="B119" s="210" t="s">
        <v>292</v>
      </c>
      <c r="C119" s="211"/>
      <c r="D119" s="359"/>
      <c r="E119" s="210" t="s">
        <v>293</v>
      </c>
      <c r="F119" s="212" t="s">
        <v>216</v>
      </c>
      <c r="G119" s="365"/>
      <c r="H119" s="365"/>
      <c r="I119" s="365"/>
      <c r="J119" s="367"/>
      <c r="K119" s="224">
        <f>M119</f>
        <v>128.69999999999999</v>
      </c>
      <c r="L119" s="213">
        <v>0</v>
      </c>
      <c r="M119" s="214">
        <v>128.69999999999999</v>
      </c>
      <c r="N119" s="215">
        <v>0</v>
      </c>
    </row>
    <row r="120" spans="1:14" ht="15.75" customHeight="1" thickBot="1" x14ac:dyDescent="0.3">
      <c r="A120" s="360" t="s">
        <v>236</v>
      </c>
      <c r="B120" s="361"/>
      <c r="C120" s="361"/>
      <c r="D120" s="361"/>
      <c r="E120" s="361"/>
      <c r="F120" s="361"/>
      <c r="G120" s="366"/>
      <c r="H120" s="366"/>
      <c r="I120" s="366"/>
      <c r="J120" s="279"/>
      <c r="K120" s="225">
        <f>K118+K119</f>
        <v>278.7</v>
      </c>
      <c r="L120" s="117">
        <f>L118</f>
        <v>0</v>
      </c>
      <c r="M120" s="117">
        <f>M118+M119</f>
        <v>278.7</v>
      </c>
      <c r="N120" s="118">
        <f>N118</f>
        <v>0</v>
      </c>
    </row>
    <row r="121" spans="1:14" ht="20.25" x14ac:dyDescent="0.3">
      <c r="A121" s="105" t="s">
        <v>68</v>
      </c>
      <c r="B121" s="362" t="s">
        <v>84</v>
      </c>
      <c r="C121" s="362"/>
      <c r="D121" s="362"/>
      <c r="E121" s="362"/>
      <c r="F121" s="362"/>
      <c r="G121" s="362"/>
      <c r="H121" s="362"/>
      <c r="I121" s="362"/>
      <c r="J121" s="362"/>
      <c r="K121" s="362"/>
      <c r="L121" s="362"/>
      <c r="M121" s="362"/>
      <c r="N121" s="363"/>
    </row>
    <row r="122" spans="1:14" x14ac:dyDescent="0.25">
      <c r="A122" s="270" t="s">
        <v>11</v>
      </c>
      <c r="B122" s="271"/>
      <c r="C122" s="271"/>
      <c r="D122" s="271"/>
      <c r="E122" s="271"/>
      <c r="F122" s="271"/>
      <c r="G122" s="271"/>
      <c r="H122" s="271"/>
      <c r="I122" s="271"/>
      <c r="J122" s="44"/>
      <c r="K122" s="33">
        <f>K123</f>
        <v>108.7</v>
      </c>
      <c r="L122" s="33">
        <f t="shared" ref="L122:N122" si="15">L123</f>
        <v>0</v>
      </c>
      <c r="M122" s="33">
        <f>M123</f>
        <v>108.7</v>
      </c>
      <c r="N122" s="106">
        <f t="shared" si="15"/>
        <v>0</v>
      </c>
    </row>
    <row r="123" spans="1:14" ht="47.25" customHeight="1" x14ac:dyDescent="0.25">
      <c r="A123" s="85" t="s">
        <v>68</v>
      </c>
      <c r="B123" s="364" t="s">
        <v>84</v>
      </c>
      <c r="C123" s="34"/>
      <c r="D123" s="64" t="s">
        <v>161</v>
      </c>
      <c r="E123" s="24" t="s">
        <v>218</v>
      </c>
      <c r="F123" s="24" t="s">
        <v>216</v>
      </c>
      <c r="G123" s="364" t="s">
        <v>99</v>
      </c>
      <c r="H123" s="364"/>
      <c r="I123" s="364"/>
      <c r="J123" s="278" t="s">
        <v>266</v>
      </c>
      <c r="K123" s="43">
        <f>K124+K125+K126</f>
        <v>108.7</v>
      </c>
      <c r="L123" s="43">
        <f t="shared" ref="L123:N123" si="16">L124+L125+L126</f>
        <v>0</v>
      </c>
      <c r="M123" s="43">
        <f t="shared" si="16"/>
        <v>108.7</v>
      </c>
      <c r="N123" s="43">
        <f t="shared" si="16"/>
        <v>0</v>
      </c>
    </row>
    <row r="124" spans="1:14" ht="24.75" customHeight="1" x14ac:dyDescent="0.25">
      <c r="A124" s="85" t="s">
        <v>304</v>
      </c>
      <c r="B124" s="364"/>
      <c r="C124" s="34"/>
      <c r="D124" s="64" t="s">
        <v>303</v>
      </c>
      <c r="E124" s="24" t="s">
        <v>224</v>
      </c>
      <c r="F124" s="24" t="s">
        <v>216</v>
      </c>
      <c r="G124" s="364"/>
      <c r="H124" s="364"/>
      <c r="I124" s="364"/>
      <c r="J124" s="278"/>
      <c r="K124" s="43">
        <f>L124+M124+N124</f>
        <v>4</v>
      </c>
      <c r="L124" s="43">
        <v>0</v>
      </c>
      <c r="M124" s="43">
        <v>4</v>
      </c>
      <c r="N124" s="107"/>
    </row>
    <row r="125" spans="1:14" ht="24.75" customHeight="1" x14ac:dyDescent="0.25">
      <c r="A125" s="85" t="s">
        <v>305</v>
      </c>
      <c r="B125" s="364"/>
      <c r="C125" s="34"/>
      <c r="D125" s="64" t="s">
        <v>162</v>
      </c>
      <c r="E125" s="24" t="s">
        <v>218</v>
      </c>
      <c r="F125" s="24" t="s">
        <v>216</v>
      </c>
      <c r="G125" s="364"/>
      <c r="H125" s="364"/>
      <c r="I125" s="364"/>
      <c r="J125" s="278"/>
      <c r="K125" s="43">
        <f>L125+M125</f>
        <v>42.5</v>
      </c>
      <c r="L125" s="43">
        <v>0</v>
      </c>
      <c r="M125" s="43">
        <v>42.5</v>
      </c>
      <c r="N125" s="107">
        <v>0</v>
      </c>
    </row>
    <row r="126" spans="1:14" ht="23.25" customHeight="1" thickBot="1" x14ac:dyDescent="0.3">
      <c r="A126" s="85" t="s">
        <v>163</v>
      </c>
      <c r="B126" s="364"/>
      <c r="C126" s="34"/>
      <c r="D126" s="64" t="s">
        <v>83</v>
      </c>
      <c r="E126" s="24" t="s">
        <v>218</v>
      </c>
      <c r="F126" s="24" t="s">
        <v>216</v>
      </c>
      <c r="G126" s="364"/>
      <c r="H126" s="364"/>
      <c r="I126" s="364"/>
      <c r="J126" s="278"/>
      <c r="K126" s="43">
        <f>L126+M126</f>
        <v>62.2</v>
      </c>
      <c r="L126" s="43">
        <v>0</v>
      </c>
      <c r="M126" s="43">
        <v>62.2</v>
      </c>
      <c r="N126" s="107">
        <v>0</v>
      </c>
    </row>
    <row r="127" spans="1:14" ht="66" customHeight="1" x14ac:dyDescent="0.25">
      <c r="A127" s="84" t="s">
        <v>86</v>
      </c>
      <c r="B127" s="353" t="s">
        <v>85</v>
      </c>
      <c r="C127" s="353"/>
      <c r="D127" s="353"/>
      <c r="E127" s="353"/>
      <c r="F127" s="353"/>
      <c r="G127" s="353"/>
      <c r="H127" s="353"/>
      <c r="I127" s="353"/>
      <c r="J127" s="353"/>
      <c r="K127" s="353"/>
      <c r="L127" s="353"/>
      <c r="M127" s="353"/>
      <c r="N127" s="354"/>
    </row>
    <row r="128" spans="1:14" ht="16.5" customHeight="1" x14ac:dyDescent="0.25">
      <c r="A128" s="270" t="s">
        <v>11</v>
      </c>
      <c r="B128" s="271"/>
      <c r="C128" s="271"/>
      <c r="D128" s="271"/>
      <c r="E128" s="271"/>
      <c r="F128" s="271"/>
      <c r="G128" s="271"/>
      <c r="H128" s="271"/>
      <c r="I128" s="271"/>
      <c r="J128" s="65"/>
      <c r="K128" s="45">
        <f>K129</f>
        <v>164.8</v>
      </c>
      <c r="L128" s="45">
        <f t="shared" ref="L128:N128" si="17">L129</f>
        <v>0</v>
      </c>
      <c r="M128" s="45">
        <f>M129</f>
        <v>164.8</v>
      </c>
      <c r="N128" s="94">
        <f t="shared" si="17"/>
        <v>0</v>
      </c>
    </row>
    <row r="129" spans="1:14" ht="55.5" customHeight="1" x14ac:dyDescent="0.25">
      <c r="A129" s="85" t="s">
        <v>86</v>
      </c>
      <c r="B129" s="46" t="s">
        <v>88</v>
      </c>
      <c r="C129" s="47"/>
      <c r="D129" s="48" t="s">
        <v>46</v>
      </c>
      <c r="E129" s="29" t="s">
        <v>217</v>
      </c>
      <c r="F129" s="29" t="s">
        <v>216</v>
      </c>
      <c r="G129" s="282" t="s">
        <v>125</v>
      </c>
      <c r="H129" s="282"/>
      <c r="I129" s="282"/>
      <c r="J129" s="351" t="s">
        <v>175</v>
      </c>
      <c r="K129" s="49">
        <f>K130</f>
        <v>164.8</v>
      </c>
      <c r="L129" s="49">
        <f t="shared" ref="L129:N129" si="18">L131+L132+L130</f>
        <v>0</v>
      </c>
      <c r="M129" s="49">
        <f>K129</f>
        <v>164.8</v>
      </c>
      <c r="N129" s="95">
        <f t="shared" si="18"/>
        <v>0</v>
      </c>
    </row>
    <row r="130" spans="1:14" ht="51.75" customHeight="1" x14ac:dyDescent="0.25">
      <c r="A130" s="85" t="s">
        <v>87</v>
      </c>
      <c r="B130" s="46" t="s">
        <v>179</v>
      </c>
      <c r="C130" s="47"/>
      <c r="D130" s="48" t="s">
        <v>46</v>
      </c>
      <c r="E130" s="50" t="s">
        <v>218</v>
      </c>
      <c r="F130" s="50" t="s">
        <v>216</v>
      </c>
      <c r="G130" s="282"/>
      <c r="H130" s="282"/>
      <c r="I130" s="282"/>
      <c r="J130" s="351"/>
      <c r="K130" s="49">
        <f>K131+K132</f>
        <v>164.8</v>
      </c>
      <c r="L130" s="49">
        <v>0</v>
      </c>
      <c r="M130" s="49">
        <f>K130</f>
        <v>164.8</v>
      </c>
      <c r="N130" s="95"/>
    </row>
    <row r="131" spans="1:14" ht="33.75" hidden="1" customHeight="1" x14ac:dyDescent="0.25">
      <c r="A131" s="85" t="s">
        <v>124</v>
      </c>
      <c r="B131" s="51" t="s">
        <v>33</v>
      </c>
      <c r="C131" s="47"/>
      <c r="D131" s="48" t="s">
        <v>46</v>
      </c>
      <c r="E131" s="50" t="s">
        <v>218</v>
      </c>
      <c r="F131" s="50" t="s">
        <v>216</v>
      </c>
      <c r="G131" s="282"/>
      <c r="H131" s="282"/>
      <c r="I131" s="282"/>
      <c r="J131" s="351"/>
      <c r="K131" s="52"/>
      <c r="L131" s="53">
        <v>0</v>
      </c>
      <c r="M131" s="49">
        <f t="shared" ref="M131" si="19">K131</f>
        <v>0</v>
      </c>
      <c r="N131" s="96">
        <v>0</v>
      </c>
    </row>
    <row r="132" spans="1:14" ht="22.5" customHeight="1" thickBot="1" x14ac:dyDescent="0.3">
      <c r="A132" s="87" t="s">
        <v>178</v>
      </c>
      <c r="B132" s="97" t="s">
        <v>34</v>
      </c>
      <c r="C132" s="98"/>
      <c r="D132" s="99" t="s">
        <v>46</v>
      </c>
      <c r="E132" s="100" t="s">
        <v>218</v>
      </c>
      <c r="F132" s="100" t="s">
        <v>216</v>
      </c>
      <c r="G132" s="283"/>
      <c r="H132" s="283"/>
      <c r="I132" s="283"/>
      <c r="J132" s="352"/>
      <c r="K132" s="101">
        <f>L132+M132</f>
        <v>164.8</v>
      </c>
      <c r="L132" s="102">
        <v>0</v>
      </c>
      <c r="M132" s="103">
        <v>164.8</v>
      </c>
      <c r="N132" s="104">
        <v>0</v>
      </c>
    </row>
    <row r="133" spans="1:14" ht="24" customHeight="1" thickBot="1" x14ac:dyDescent="0.35">
      <c r="A133" s="182" t="s">
        <v>173</v>
      </c>
      <c r="B133" s="284" t="s">
        <v>203</v>
      </c>
      <c r="C133" s="284"/>
      <c r="D133" s="284"/>
      <c r="E133" s="284"/>
      <c r="F133" s="284"/>
      <c r="G133" s="284"/>
      <c r="H133" s="284"/>
      <c r="I133" s="284"/>
      <c r="J133" s="284"/>
      <c r="K133" s="284"/>
      <c r="L133" s="284"/>
      <c r="M133" s="284"/>
      <c r="N133" s="285"/>
    </row>
    <row r="134" spans="1:14" ht="24" customHeight="1" x14ac:dyDescent="0.3">
      <c r="A134" s="280" t="s">
        <v>11</v>
      </c>
      <c r="B134" s="281"/>
      <c r="C134" s="281"/>
      <c r="D134" s="281"/>
      <c r="E134" s="281"/>
      <c r="F134" s="281"/>
      <c r="G134" s="281"/>
      <c r="H134" s="281"/>
      <c r="I134" s="281"/>
      <c r="J134" s="179"/>
      <c r="K134" s="180">
        <f>K135+K136</f>
        <v>61768.2</v>
      </c>
      <c r="L134" s="180">
        <f>L135+L136</f>
        <v>1209.3</v>
      </c>
      <c r="M134" s="180">
        <f>M135+M136</f>
        <v>60558.9</v>
      </c>
      <c r="N134" s="181" t="s">
        <v>206</v>
      </c>
    </row>
    <row r="135" spans="1:14" ht="40.5" customHeight="1" x14ac:dyDescent="0.25">
      <c r="A135" s="85" t="s">
        <v>174</v>
      </c>
      <c r="B135" s="14" t="s">
        <v>12</v>
      </c>
      <c r="C135" s="61"/>
      <c r="D135" s="54" t="s">
        <v>204</v>
      </c>
      <c r="E135" s="54" t="s">
        <v>218</v>
      </c>
      <c r="F135" s="54" t="s">
        <v>216</v>
      </c>
      <c r="G135" s="228" t="s">
        <v>205</v>
      </c>
      <c r="H135" s="229"/>
      <c r="I135" s="230"/>
      <c r="J135" s="234">
        <v>68</v>
      </c>
      <c r="K135" s="55">
        <f>L135+M135</f>
        <v>59983</v>
      </c>
      <c r="L135" s="56">
        <v>0</v>
      </c>
      <c r="M135" s="56">
        <v>59983</v>
      </c>
      <c r="N135" s="86">
        <v>0</v>
      </c>
    </row>
    <row r="136" spans="1:14" ht="35.25" customHeight="1" thickBot="1" x14ac:dyDescent="0.3">
      <c r="A136" s="87" t="s">
        <v>280</v>
      </c>
      <c r="B136" s="88" t="s">
        <v>273</v>
      </c>
      <c r="C136" s="89"/>
      <c r="D136" s="90" t="s">
        <v>204</v>
      </c>
      <c r="E136" s="90" t="s">
        <v>220</v>
      </c>
      <c r="F136" s="90" t="s">
        <v>216</v>
      </c>
      <c r="G136" s="231"/>
      <c r="H136" s="232"/>
      <c r="I136" s="233"/>
      <c r="J136" s="235"/>
      <c r="K136" s="91">
        <f>L136+M136</f>
        <v>1785.1999999999998</v>
      </c>
      <c r="L136" s="92">
        <v>1209.3</v>
      </c>
      <c r="M136" s="92">
        <v>575.9</v>
      </c>
      <c r="N136" s="93"/>
    </row>
    <row r="137" spans="1:14" ht="21" customHeight="1" thickBot="1" x14ac:dyDescent="0.3">
      <c r="A137" s="83" t="s">
        <v>281</v>
      </c>
      <c r="B137" s="236" t="s">
        <v>282</v>
      </c>
      <c r="C137" s="237"/>
      <c r="D137" s="237"/>
      <c r="E137" s="237"/>
      <c r="F137" s="237"/>
      <c r="G137" s="237"/>
      <c r="H137" s="237"/>
      <c r="I137" s="237"/>
      <c r="J137" s="237"/>
      <c r="K137" s="237"/>
      <c r="L137" s="237"/>
      <c r="M137" s="237"/>
      <c r="N137" s="238"/>
    </row>
    <row r="138" spans="1:14" ht="24" customHeight="1" thickBot="1" x14ac:dyDescent="0.3">
      <c r="A138" s="239" t="s">
        <v>11</v>
      </c>
      <c r="B138" s="240"/>
      <c r="C138" s="240"/>
      <c r="D138" s="240"/>
      <c r="E138" s="240"/>
      <c r="F138" s="240"/>
      <c r="G138" s="240"/>
      <c r="H138" s="240"/>
      <c r="I138" s="241"/>
      <c r="J138" s="73"/>
      <c r="K138" s="79">
        <f>K139</f>
        <v>2441</v>
      </c>
      <c r="L138" s="79">
        <f>L139</f>
        <v>2441</v>
      </c>
      <c r="M138" s="79">
        <v>0</v>
      </c>
      <c r="N138" s="79">
        <v>0</v>
      </c>
    </row>
    <row r="139" spans="1:14" ht="51" customHeight="1" x14ac:dyDescent="0.25">
      <c r="A139" s="242" t="s">
        <v>283</v>
      </c>
      <c r="B139" s="244" t="s">
        <v>284</v>
      </c>
      <c r="C139" s="74"/>
      <c r="D139" s="75" t="s">
        <v>161</v>
      </c>
      <c r="E139" s="76" t="s">
        <v>180</v>
      </c>
      <c r="F139" s="76" t="s">
        <v>181</v>
      </c>
      <c r="G139" s="246" t="s">
        <v>285</v>
      </c>
      <c r="H139" s="247"/>
      <c r="I139" s="248"/>
      <c r="J139" s="252">
        <v>24</v>
      </c>
      <c r="K139" s="80">
        <f>K140</f>
        <v>2441</v>
      </c>
      <c r="L139" s="80">
        <f>L140</f>
        <v>2441</v>
      </c>
      <c r="M139" s="80">
        <f>M140</f>
        <v>0</v>
      </c>
      <c r="N139" s="80">
        <v>0</v>
      </c>
    </row>
    <row r="140" spans="1:14" ht="120.75" thickBot="1" x14ac:dyDescent="0.3">
      <c r="A140" s="243"/>
      <c r="B140" s="245"/>
      <c r="C140" s="77"/>
      <c r="D140" s="78" t="s">
        <v>286</v>
      </c>
      <c r="E140" s="77"/>
      <c r="F140" s="77"/>
      <c r="G140" s="249"/>
      <c r="H140" s="250"/>
      <c r="I140" s="251"/>
      <c r="J140" s="253"/>
      <c r="K140" s="82">
        <v>2441</v>
      </c>
      <c r="L140" s="82">
        <v>2441</v>
      </c>
      <c r="M140" s="82">
        <v>0</v>
      </c>
      <c r="N140" s="81"/>
    </row>
    <row r="141" spans="1:14" x14ac:dyDescent="0.25">
      <c r="A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2"/>
      <c r="B142" s="5" t="s">
        <v>222</v>
      </c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</sheetData>
  <mergeCells count="102">
    <mergeCell ref="B127:N127"/>
    <mergeCell ref="A128:I128"/>
    <mergeCell ref="A122:I122"/>
    <mergeCell ref="D110:D111"/>
    <mergeCell ref="J123:J126"/>
    <mergeCell ref="A117:F117"/>
    <mergeCell ref="D118:D119"/>
    <mergeCell ref="A120:F120"/>
    <mergeCell ref="B121:N121"/>
    <mergeCell ref="G123:I126"/>
    <mergeCell ref="B123:B126"/>
    <mergeCell ref="A112:F112"/>
    <mergeCell ref="G101:I120"/>
    <mergeCell ref="J101:J120"/>
    <mergeCell ref="A115:F115"/>
    <mergeCell ref="K9:K10"/>
    <mergeCell ref="G21:I21"/>
    <mergeCell ref="J22:J24"/>
    <mergeCell ref="A5:N5"/>
    <mergeCell ref="A6:N6"/>
    <mergeCell ref="A7:N7"/>
    <mergeCell ref="B12:N12"/>
    <mergeCell ref="A13:J13"/>
    <mergeCell ref="A16:A17"/>
    <mergeCell ref="B16:B17"/>
    <mergeCell ref="E16:E17"/>
    <mergeCell ref="F16:F17"/>
    <mergeCell ref="J15:J16"/>
    <mergeCell ref="C16:D17"/>
    <mergeCell ref="G17:I18"/>
    <mergeCell ref="A11:J11"/>
    <mergeCell ref="E9:E10"/>
    <mergeCell ref="F9:F10"/>
    <mergeCell ref="E8:F8"/>
    <mergeCell ref="G8:I10"/>
    <mergeCell ref="G15:I16"/>
    <mergeCell ref="J25:J26"/>
    <mergeCell ref="J27:J28"/>
    <mergeCell ref="G25:I26"/>
    <mergeCell ref="G27:I32"/>
    <mergeCell ref="G22:I24"/>
    <mergeCell ref="B19:N19"/>
    <mergeCell ref="A20:J20"/>
    <mergeCell ref="L9:L10"/>
    <mergeCell ref="M9:M10"/>
    <mergeCell ref="A8:A10"/>
    <mergeCell ref="C8:D8"/>
    <mergeCell ref="B8:B10"/>
    <mergeCell ref="L16:L17"/>
    <mergeCell ref="J8:J10"/>
    <mergeCell ref="K8:N8"/>
    <mergeCell ref="C9:D10"/>
    <mergeCell ref="N9:N10"/>
    <mergeCell ref="M16:M17"/>
    <mergeCell ref="K16:K17"/>
    <mergeCell ref="N16:N17"/>
    <mergeCell ref="C18:D18"/>
    <mergeCell ref="C15:D15"/>
    <mergeCell ref="G14:I14"/>
    <mergeCell ref="J17:J18"/>
    <mergeCell ref="B69:N69"/>
    <mergeCell ref="J71:J76"/>
    <mergeCell ref="A70:J70"/>
    <mergeCell ref="G47:I68"/>
    <mergeCell ref="J47:J68"/>
    <mergeCell ref="C40:D68"/>
    <mergeCell ref="B77:N77"/>
    <mergeCell ref="J43:J46"/>
    <mergeCell ref="A78:I78"/>
    <mergeCell ref="B33:N33"/>
    <mergeCell ref="B38:N38"/>
    <mergeCell ref="A39:J39"/>
    <mergeCell ref="A34:J34"/>
    <mergeCell ref="G35:I37"/>
    <mergeCell ref="C35:D35"/>
    <mergeCell ref="G40:I42"/>
    <mergeCell ref="J40:J42"/>
    <mergeCell ref="G43:I46"/>
    <mergeCell ref="G135:I136"/>
    <mergeCell ref="J135:J136"/>
    <mergeCell ref="B137:N137"/>
    <mergeCell ref="A138:I138"/>
    <mergeCell ref="A139:A140"/>
    <mergeCell ref="B139:B140"/>
    <mergeCell ref="G139:I140"/>
    <mergeCell ref="J139:J140"/>
    <mergeCell ref="G71:I76"/>
    <mergeCell ref="G81:I91"/>
    <mergeCell ref="J81:J91"/>
    <mergeCell ref="B92:N92"/>
    <mergeCell ref="A100:J100"/>
    <mergeCell ref="B99:N99"/>
    <mergeCell ref="G94:I98"/>
    <mergeCell ref="A93:I93"/>
    <mergeCell ref="A104:F104"/>
    <mergeCell ref="J94:J98"/>
    <mergeCell ref="A109:F109"/>
    <mergeCell ref="A134:I134"/>
    <mergeCell ref="G129:I132"/>
    <mergeCell ref="B133:N133"/>
    <mergeCell ref="G79:I80"/>
    <mergeCell ref="J129:J132"/>
  </mergeCells>
  <pageMargins left="0.9055118110236221" right="0.70866141732283472" top="0.55118110236220474" bottom="0.35433070866141736" header="0.31496062992125984" footer="0.31496062992125984"/>
  <pageSetup paperSize="9" scale="59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2024-12-25T00:27:52Z</dcterms:modified>
</cp:coreProperties>
</file>